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美加\Downloads\"/>
    </mc:Choice>
  </mc:AlternateContent>
  <bookViews>
    <workbookView xWindow="0" yWindow="0" windowWidth="15345" windowHeight="4650"/>
  </bookViews>
  <sheets>
    <sheet name="予算書" sheetId="1" r:id="rId1"/>
    <sheet name="予算説明" sheetId="3" state="hidden" r:id="rId2"/>
    <sheet name="Sheet2" sheetId="2" state="hidden" r:id="rId3"/>
  </sheets>
  <definedNames>
    <definedName name="_xlnm.Print_Area" localSheetId="0">予算書!$A$1:$G$61</definedName>
  </definedNames>
  <calcPr calcId="152511"/>
</workbook>
</file>

<file path=xl/calcChain.xml><?xml version="1.0" encoding="utf-8"?>
<calcChain xmlns="http://schemas.openxmlformats.org/spreadsheetml/2006/main">
  <c r="F14" i="3" l="1"/>
  <c r="F96" i="3" l="1"/>
  <c r="F104" i="3"/>
  <c r="G108" i="3" l="1"/>
  <c r="G109" i="3"/>
  <c r="G110" i="3"/>
  <c r="F31" i="3"/>
  <c r="D22" i="1"/>
  <c r="D28" i="1"/>
  <c r="D39" i="1" l="1"/>
  <c r="G84" i="3" l="1"/>
  <c r="E84" i="3"/>
  <c r="C104" i="3"/>
  <c r="G104" i="3" s="1"/>
  <c r="C96" i="3"/>
  <c r="G96" i="3" s="1"/>
  <c r="G103" i="3"/>
  <c r="G102" i="3"/>
  <c r="G101" i="3"/>
  <c r="G100" i="3"/>
  <c r="G95" i="3"/>
  <c r="G94" i="3"/>
  <c r="G93" i="3"/>
  <c r="G92" i="3"/>
  <c r="G83" i="3"/>
  <c r="G82" i="3"/>
  <c r="G81" i="3"/>
  <c r="G80" i="3"/>
  <c r="G79" i="3"/>
  <c r="G48" i="3"/>
  <c r="G47" i="3"/>
  <c r="G46" i="3"/>
  <c r="G41" i="3"/>
  <c r="G40" i="3"/>
  <c r="G39" i="3"/>
  <c r="G38" i="3"/>
  <c r="G37" i="3"/>
  <c r="G36" i="3"/>
  <c r="G35" i="3"/>
  <c r="G34" i="3"/>
  <c r="G33" i="3"/>
  <c r="G32" i="3"/>
  <c r="G30" i="3"/>
  <c r="G29" i="3"/>
  <c r="G28" i="3"/>
  <c r="G27" i="3"/>
  <c r="G26" i="3"/>
  <c r="G24" i="3"/>
  <c r="G23" i="3"/>
  <c r="G22" i="3"/>
  <c r="G21" i="3"/>
  <c r="G20" i="3"/>
  <c r="G18" i="3"/>
  <c r="G13" i="3"/>
  <c r="G12" i="3"/>
  <c r="G11" i="3"/>
  <c r="G10" i="3"/>
  <c r="G9" i="3"/>
  <c r="G8" i="3"/>
  <c r="F25" i="3"/>
  <c r="F19" i="3"/>
  <c r="G19" i="3" s="1"/>
  <c r="E13" i="3"/>
  <c r="E12" i="3"/>
  <c r="E11" i="3"/>
  <c r="E10" i="3"/>
  <c r="E9" i="3"/>
  <c r="E8" i="3"/>
  <c r="D48" i="3"/>
  <c r="E40" i="3"/>
  <c r="C31" i="3"/>
  <c r="C25" i="3"/>
  <c r="E79" i="3"/>
  <c r="E47" i="3"/>
  <c r="E46" i="3"/>
  <c r="E41" i="3"/>
  <c r="E39" i="3"/>
  <c r="E38" i="3"/>
  <c r="E37" i="3"/>
  <c r="E36" i="3"/>
  <c r="E35" i="3"/>
  <c r="E34" i="3"/>
  <c r="E33" i="3"/>
  <c r="E32" i="3"/>
  <c r="E30" i="3"/>
  <c r="E29" i="3"/>
  <c r="E28" i="3"/>
  <c r="E27" i="3"/>
  <c r="E26" i="3"/>
  <c r="E24" i="3"/>
  <c r="E23" i="3"/>
  <c r="E22" i="3"/>
  <c r="E21" i="3"/>
  <c r="E20" i="3"/>
  <c r="E19" i="3"/>
  <c r="E18" i="3"/>
  <c r="C14" i="3"/>
  <c r="G14" i="3" s="1"/>
  <c r="F42" i="3" l="1"/>
  <c r="E14" i="3"/>
  <c r="G25" i="3"/>
  <c r="G31" i="3"/>
  <c r="E25" i="3"/>
  <c r="D42" i="3"/>
  <c r="C42" i="3"/>
  <c r="G42" i="3" s="1"/>
  <c r="E31" i="3"/>
  <c r="E42" i="3" l="1"/>
  <c r="C12" i="1"/>
  <c r="C39" i="1" l="1"/>
</calcChain>
</file>

<file path=xl/sharedStrings.xml><?xml version="1.0" encoding="utf-8"?>
<sst xmlns="http://schemas.openxmlformats.org/spreadsheetml/2006/main" count="293" uniqueCount="141">
  <si>
    <t>合計</t>
    <rPh sb="0" eb="2">
      <t>ゴウケイ</t>
    </rPh>
    <phoneticPr fontId="1"/>
  </si>
  <si>
    <t>備考</t>
    <rPh sb="0" eb="2">
      <t>ビコウ</t>
    </rPh>
    <phoneticPr fontId="1"/>
  </si>
  <si>
    <t>比　　較</t>
    <rPh sb="0" eb="1">
      <t>ヒ</t>
    </rPh>
    <rPh sb="3" eb="4">
      <t>クラベル</t>
    </rPh>
    <phoneticPr fontId="1"/>
  </si>
  <si>
    <t>項　　　　　目</t>
    <rPh sb="0" eb="1">
      <t>コウ</t>
    </rPh>
    <rPh sb="6" eb="7">
      <t>メ</t>
    </rPh>
    <phoneticPr fontId="1"/>
  </si>
  <si>
    <t>支出の部</t>
    <rPh sb="0" eb="2">
      <t>シシュツ</t>
    </rPh>
    <rPh sb="3" eb="4">
      <t>ブ</t>
    </rPh>
    <phoneticPr fontId="1"/>
  </si>
  <si>
    <t>利子他</t>
    <rPh sb="0" eb="2">
      <t>リシ</t>
    </rPh>
    <rPh sb="2" eb="3">
      <t>ホカ</t>
    </rPh>
    <phoneticPr fontId="1"/>
  </si>
  <si>
    <t>現金募金</t>
    <rPh sb="0" eb="2">
      <t>ゲンキン</t>
    </rPh>
    <rPh sb="2" eb="4">
      <t>ボキン</t>
    </rPh>
    <phoneticPr fontId="1"/>
  </si>
  <si>
    <t>振込募金</t>
    <rPh sb="0" eb="2">
      <t>フリコミ</t>
    </rPh>
    <rPh sb="2" eb="4">
      <t>ボキン</t>
    </rPh>
    <phoneticPr fontId="1"/>
  </si>
  <si>
    <t>募金</t>
    <rPh sb="0" eb="2">
      <t>ボキン</t>
    </rPh>
    <phoneticPr fontId="1"/>
  </si>
  <si>
    <t>繰越金</t>
    <rPh sb="0" eb="2">
      <t>クリコシ</t>
    </rPh>
    <rPh sb="2" eb="3">
      <t>キン</t>
    </rPh>
    <phoneticPr fontId="1"/>
  </si>
  <si>
    <t>収入の部</t>
    <rPh sb="0" eb="2">
      <t>シュウニュウ</t>
    </rPh>
    <rPh sb="3" eb="4">
      <t>ブ</t>
    </rPh>
    <phoneticPr fontId="1"/>
  </si>
  <si>
    <t>差引</t>
    <rPh sb="0" eb="2">
      <t>サシヒキ</t>
    </rPh>
    <phoneticPr fontId="1"/>
  </si>
  <si>
    <t>合　計</t>
    <rPh sb="0" eb="1">
      <t>ア</t>
    </rPh>
    <rPh sb="2" eb="3">
      <t>ケイ</t>
    </rPh>
    <phoneticPr fontId="1"/>
  </si>
  <si>
    <t>予備費</t>
    <rPh sb="0" eb="3">
      <t>ヨビヒ</t>
    </rPh>
    <phoneticPr fontId="1"/>
  </si>
  <si>
    <t>その他</t>
    <rPh sb="2" eb="3">
      <t>タ</t>
    </rPh>
    <phoneticPr fontId="1"/>
  </si>
  <si>
    <t>研究助成</t>
    <rPh sb="0" eb="2">
      <t>ケンキュウ</t>
    </rPh>
    <rPh sb="2" eb="4">
      <t>ジョセイ</t>
    </rPh>
    <phoneticPr fontId="1"/>
  </si>
  <si>
    <t>入卒業式</t>
    <rPh sb="0" eb="1">
      <t>ニュウ</t>
    </rPh>
    <rPh sb="1" eb="3">
      <t>ソツギョウ</t>
    </rPh>
    <rPh sb="3" eb="4">
      <t>シキ</t>
    </rPh>
    <phoneticPr fontId="1"/>
  </si>
  <si>
    <t>事業費</t>
    <rPh sb="0" eb="3">
      <t>ジギョウヒ</t>
    </rPh>
    <phoneticPr fontId="1"/>
  </si>
  <si>
    <t>賃金</t>
    <rPh sb="0" eb="2">
      <t>チンギン</t>
    </rPh>
    <phoneticPr fontId="1"/>
  </si>
  <si>
    <t>HP経費</t>
    <rPh sb="2" eb="4">
      <t>ケイヒ</t>
    </rPh>
    <phoneticPr fontId="1"/>
  </si>
  <si>
    <t>通信運搬</t>
    <rPh sb="0" eb="2">
      <t>ツウシン</t>
    </rPh>
    <rPh sb="2" eb="4">
      <t>ウンパン</t>
    </rPh>
    <phoneticPr fontId="1"/>
  </si>
  <si>
    <t>消耗品</t>
    <rPh sb="0" eb="2">
      <t>ショウモウ</t>
    </rPh>
    <rPh sb="2" eb="3">
      <t>ヒン</t>
    </rPh>
    <phoneticPr fontId="1"/>
  </si>
  <si>
    <t>事務局費</t>
    <rPh sb="0" eb="3">
      <t>ジムキョク</t>
    </rPh>
    <rPh sb="3" eb="4">
      <t>ヒ</t>
    </rPh>
    <phoneticPr fontId="1"/>
  </si>
  <si>
    <t>会場費</t>
    <rPh sb="0" eb="2">
      <t>カイジョウ</t>
    </rPh>
    <rPh sb="2" eb="3">
      <t>ヒ</t>
    </rPh>
    <phoneticPr fontId="1"/>
  </si>
  <si>
    <t>評議員会</t>
    <rPh sb="0" eb="3">
      <t>ヒョウギイン</t>
    </rPh>
    <rPh sb="3" eb="4">
      <t>カイ</t>
    </rPh>
    <phoneticPr fontId="1"/>
  </si>
  <si>
    <t>幹事会</t>
    <rPh sb="0" eb="3">
      <t>カンジカイ</t>
    </rPh>
    <phoneticPr fontId="1"/>
  </si>
  <si>
    <t>総会</t>
    <rPh sb="0" eb="2">
      <t>ソウカイ</t>
    </rPh>
    <phoneticPr fontId="1"/>
  </si>
  <si>
    <t>会議運営費</t>
    <rPh sb="0" eb="2">
      <t>カイギ</t>
    </rPh>
    <rPh sb="2" eb="5">
      <t>ウンエイヒ</t>
    </rPh>
    <phoneticPr fontId="1"/>
  </si>
  <si>
    <t>振込手数料</t>
    <rPh sb="0" eb="2">
      <t>フリコミ</t>
    </rPh>
    <rPh sb="2" eb="5">
      <t>テスウリョウ</t>
    </rPh>
    <phoneticPr fontId="1"/>
  </si>
  <si>
    <t>現金寄付金</t>
    <rPh sb="0" eb="2">
      <t>ゲンキン</t>
    </rPh>
    <rPh sb="2" eb="5">
      <t>キフキン</t>
    </rPh>
    <phoneticPr fontId="1"/>
  </si>
  <si>
    <t>振込寄付金</t>
    <rPh sb="0" eb="2">
      <t>フリコミ</t>
    </rPh>
    <rPh sb="2" eb="5">
      <t>キフキン</t>
    </rPh>
    <phoneticPr fontId="1"/>
  </si>
  <si>
    <t>会費相当寄付金</t>
    <rPh sb="0" eb="2">
      <t>カイヒ</t>
    </rPh>
    <rPh sb="2" eb="4">
      <t>ソウトウ</t>
    </rPh>
    <rPh sb="4" eb="7">
      <t>キフキン</t>
    </rPh>
    <phoneticPr fontId="1"/>
  </si>
  <si>
    <t>Ⅰ．一般会計</t>
    <rPh sb="2" eb="4">
      <t>イッパン</t>
    </rPh>
    <rPh sb="4" eb="6">
      <t>カイケイ</t>
    </rPh>
    <phoneticPr fontId="1"/>
  </si>
  <si>
    <t>印刷費</t>
    <rPh sb="0" eb="2">
      <t>インサツ</t>
    </rPh>
    <rPh sb="2" eb="3">
      <t>ヒ</t>
    </rPh>
    <phoneticPr fontId="1"/>
  </si>
  <si>
    <t>地方支部用経費</t>
    <rPh sb="0" eb="2">
      <t>チホウ</t>
    </rPh>
    <rPh sb="2" eb="4">
      <t>シブ</t>
    </rPh>
    <rPh sb="4" eb="5">
      <t>ヨウ</t>
    </rPh>
    <rPh sb="5" eb="7">
      <t>ケイヒ</t>
    </rPh>
    <phoneticPr fontId="1"/>
  </si>
  <si>
    <t>項　　　　目</t>
    <rPh sb="0" eb="1">
      <t>コウ</t>
    </rPh>
    <rPh sb="5" eb="6">
      <t>メ</t>
    </rPh>
    <phoneticPr fontId="1"/>
  </si>
  <si>
    <t>盛花など</t>
    <rPh sb="0" eb="1">
      <t>モ</t>
    </rPh>
    <rPh sb="1" eb="2">
      <t>ハナ</t>
    </rPh>
    <phoneticPr fontId="1"/>
  </si>
  <si>
    <t>学生研究助成</t>
    <rPh sb="0" eb="2">
      <t>ガクセイ</t>
    </rPh>
    <rPh sb="2" eb="4">
      <t>ケンキュウ</t>
    </rPh>
    <rPh sb="4" eb="6">
      <t>ジョセイ</t>
    </rPh>
    <phoneticPr fontId="1"/>
  </si>
  <si>
    <t>作品展準備費用</t>
    <rPh sb="0" eb="3">
      <t>サクヒンテン</t>
    </rPh>
    <rPh sb="3" eb="5">
      <t>ジュンビ</t>
    </rPh>
    <rPh sb="5" eb="7">
      <t>ヒヨウ</t>
    </rPh>
    <phoneticPr fontId="1"/>
  </si>
  <si>
    <t>※　備　考</t>
    <rPh sb="2" eb="3">
      <t>ソナエ</t>
    </rPh>
    <rPh sb="4" eb="5">
      <t>コウ</t>
    </rPh>
    <phoneticPr fontId="1"/>
  </si>
  <si>
    <t>前年の募金額</t>
    <rPh sb="0" eb="2">
      <t>ゼンネン</t>
    </rPh>
    <rPh sb="3" eb="5">
      <t>ボキン</t>
    </rPh>
    <rPh sb="5" eb="6">
      <t>ガク</t>
    </rPh>
    <phoneticPr fontId="1"/>
  </si>
  <si>
    <t>１0回の開催予定として</t>
    <rPh sb="2" eb="3">
      <t>カイ</t>
    </rPh>
    <rPh sb="4" eb="6">
      <t>カイサイ</t>
    </rPh>
    <rPh sb="6" eb="8">
      <t>ヨテイ</t>
    </rPh>
    <phoneticPr fontId="1"/>
  </si>
  <si>
    <t>２回の開催予定として</t>
    <rPh sb="1" eb="2">
      <t>カイ</t>
    </rPh>
    <rPh sb="3" eb="5">
      <t>カイサイ</t>
    </rPh>
    <rPh sb="5" eb="7">
      <t>ヨテイ</t>
    </rPh>
    <phoneticPr fontId="1"/>
  </si>
  <si>
    <t>手当・交通費</t>
    <rPh sb="0" eb="2">
      <t>テアテ</t>
    </rPh>
    <rPh sb="3" eb="6">
      <t>コウツウヒ</t>
    </rPh>
    <phoneticPr fontId="1"/>
  </si>
  <si>
    <t>振り込み手数料</t>
    <rPh sb="0" eb="1">
      <t>フ</t>
    </rPh>
    <rPh sb="2" eb="3">
      <t>コ</t>
    </rPh>
    <rPh sb="4" eb="7">
      <t>テスウリョウ</t>
    </rPh>
    <phoneticPr fontId="1"/>
  </si>
  <si>
    <t xml:space="preserve"> </t>
    <phoneticPr fontId="1"/>
  </si>
  <si>
    <t>利子など</t>
    <rPh sb="0" eb="2">
      <t>リシ</t>
    </rPh>
    <phoneticPr fontId="1"/>
  </si>
  <si>
    <t>移設し廃止</t>
    <rPh sb="0" eb="2">
      <t>イセツ</t>
    </rPh>
    <rPh sb="3" eb="5">
      <t>ハイシ</t>
    </rPh>
    <phoneticPr fontId="1"/>
  </si>
  <si>
    <t>２．支出については、以下のように新設項目を設けて対応します。</t>
    <rPh sb="2" eb="4">
      <t>シシュツ</t>
    </rPh>
    <rPh sb="10" eb="12">
      <t>イカ</t>
    </rPh>
    <rPh sb="16" eb="18">
      <t>シンセツ</t>
    </rPh>
    <rPh sb="18" eb="20">
      <t>コウモク</t>
    </rPh>
    <rPh sb="21" eb="22">
      <t>モウ</t>
    </rPh>
    <rPh sb="24" eb="26">
      <t>タイオウ</t>
    </rPh>
    <phoneticPr fontId="1"/>
  </si>
  <si>
    <t>１．会費相当の寄付金については、終身分２万円として既卒者、在籍学生の見込み数として算出しています。</t>
    <rPh sb="2" eb="4">
      <t>カイヒ</t>
    </rPh>
    <rPh sb="4" eb="6">
      <t>ソウトウ</t>
    </rPh>
    <rPh sb="7" eb="10">
      <t>キフキン</t>
    </rPh>
    <rPh sb="16" eb="18">
      <t>シュウシン</t>
    </rPh>
    <rPh sb="18" eb="19">
      <t>ブン</t>
    </rPh>
    <rPh sb="20" eb="22">
      <t>マンエン</t>
    </rPh>
    <rPh sb="25" eb="27">
      <t>キソツ</t>
    </rPh>
    <rPh sb="27" eb="28">
      <t>シャ</t>
    </rPh>
    <rPh sb="29" eb="31">
      <t>ザイセキ</t>
    </rPh>
    <rPh sb="31" eb="33">
      <t>ガクセイ</t>
    </rPh>
    <rPh sb="34" eb="36">
      <t>ミコ</t>
    </rPh>
    <rPh sb="37" eb="38">
      <t>スウ</t>
    </rPh>
    <rPh sb="41" eb="43">
      <t>サンシュツ</t>
    </rPh>
    <phoneticPr fontId="1"/>
  </si>
  <si>
    <t>会報の編集、印刷等経費</t>
    <rPh sb="0" eb="2">
      <t>カイホウ</t>
    </rPh>
    <rPh sb="3" eb="5">
      <t>ヘンシュウ</t>
    </rPh>
    <rPh sb="6" eb="8">
      <t>インサツ</t>
    </rPh>
    <rPh sb="8" eb="9">
      <t>ナド</t>
    </rPh>
    <rPh sb="9" eb="11">
      <t>ケイヒ</t>
    </rPh>
    <phoneticPr fontId="1"/>
  </si>
  <si>
    <t>・支出については学生への給付などについての基本原則の決定後になります。また大学当局の協力が必要となります。</t>
    <rPh sb="1" eb="3">
      <t>シシュツ</t>
    </rPh>
    <rPh sb="8" eb="10">
      <t>ガクセイ</t>
    </rPh>
    <rPh sb="12" eb="14">
      <t>キュウフ</t>
    </rPh>
    <rPh sb="21" eb="23">
      <t>キホン</t>
    </rPh>
    <rPh sb="23" eb="25">
      <t>ゲンソク</t>
    </rPh>
    <rPh sb="26" eb="28">
      <t>ケッテイ</t>
    </rPh>
    <rPh sb="28" eb="29">
      <t>ノチ</t>
    </rPh>
    <rPh sb="37" eb="39">
      <t>ダイガク</t>
    </rPh>
    <rPh sb="39" eb="41">
      <t>トウキョク</t>
    </rPh>
    <rPh sb="42" eb="44">
      <t>キョウリョク</t>
    </rPh>
    <rPh sb="45" eb="47">
      <t>ヒツヨウ</t>
    </rPh>
    <phoneticPr fontId="1"/>
  </si>
  <si>
    <t xml:space="preserve">Ⅱ．特別会計 </t>
    <rPh sb="2" eb="4">
      <t>トクベツ</t>
    </rPh>
    <rPh sb="4" eb="6">
      <t>カイケイ</t>
    </rPh>
    <phoneticPr fontId="1"/>
  </si>
  <si>
    <t>A.学生救済募金</t>
    <rPh sb="2" eb="4">
      <t>ガクセイ</t>
    </rPh>
    <rPh sb="4" eb="6">
      <t>キュウサイ</t>
    </rPh>
    <rPh sb="6" eb="8">
      <t>ボキン</t>
    </rPh>
    <phoneticPr fontId="1"/>
  </si>
  <si>
    <t>一般会計繰り出し金</t>
    <rPh sb="0" eb="2">
      <t>イッパン</t>
    </rPh>
    <rPh sb="2" eb="4">
      <t>カイケイ</t>
    </rPh>
    <rPh sb="4" eb="5">
      <t>ク</t>
    </rPh>
    <rPh sb="6" eb="7">
      <t>ダ</t>
    </rPh>
    <rPh sb="8" eb="9">
      <t>キン</t>
    </rPh>
    <phoneticPr fontId="1"/>
  </si>
  <si>
    <t>出展料</t>
    <rPh sb="0" eb="3">
      <t>シュッテンリョウ</t>
    </rPh>
    <phoneticPr fontId="1"/>
  </si>
  <si>
    <t>その他、カンパなど</t>
    <rPh sb="2" eb="3">
      <t>タ</t>
    </rPh>
    <phoneticPr fontId="1"/>
  </si>
  <si>
    <t>実行委員会経費</t>
    <rPh sb="0" eb="2">
      <t>ジッコウ</t>
    </rPh>
    <rPh sb="2" eb="5">
      <t>イインカイ</t>
    </rPh>
    <rPh sb="5" eb="7">
      <t>ケイヒ</t>
    </rPh>
    <phoneticPr fontId="1"/>
  </si>
  <si>
    <t>会議交通費</t>
    <rPh sb="0" eb="2">
      <t>カイギ</t>
    </rPh>
    <rPh sb="2" eb="5">
      <t>コウツウヒ</t>
    </rPh>
    <phoneticPr fontId="1"/>
  </si>
  <si>
    <t>事務経費</t>
    <rPh sb="0" eb="2">
      <t>ジム</t>
    </rPh>
    <rPh sb="2" eb="4">
      <t>ケイヒ</t>
    </rPh>
    <phoneticPr fontId="1"/>
  </si>
  <si>
    <t>ポスター、はがき印刷等</t>
    <rPh sb="8" eb="10">
      <t>インサツ</t>
    </rPh>
    <rPh sb="10" eb="11">
      <t>ナド</t>
    </rPh>
    <phoneticPr fontId="1"/>
  </si>
  <si>
    <t>会場設営、事務洋品等</t>
    <rPh sb="0" eb="2">
      <t>カイジョウ</t>
    </rPh>
    <rPh sb="2" eb="4">
      <t>セツエイ</t>
    </rPh>
    <rPh sb="5" eb="7">
      <t>ジム</t>
    </rPh>
    <rPh sb="7" eb="10">
      <t>ヨウヒンナド</t>
    </rPh>
    <phoneticPr fontId="1"/>
  </si>
  <si>
    <t>差し引き</t>
    <rPh sb="0" eb="1">
      <t>サ</t>
    </rPh>
    <rPh sb="2" eb="3">
      <t>ヒ</t>
    </rPh>
    <phoneticPr fontId="1"/>
  </si>
  <si>
    <t>※備考</t>
    <rPh sb="1" eb="3">
      <t>ビコウ</t>
    </rPh>
    <phoneticPr fontId="1"/>
  </si>
  <si>
    <t>作品展運営繰り出し金</t>
    <rPh sb="0" eb="3">
      <t>サクヒンテン</t>
    </rPh>
    <rPh sb="3" eb="5">
      <t>ウンエイ</t>
    </rPh>
    <rPh sb="5" eb="6">
      <t>ク</t>
    </rPh>
    <rPh sb="7" eb="8">
      <t>ダ</t>
    </rPh>
    <rPh sb="9" eb="10">
      <t>キン</t>
    </rPh>
    <phoneticPr fontId="1"/>
  </si>
  <si>
    <t>2016年度予算</t>
    <rPh sb="4" eb="5">
      <t>ネン</t>
    </rPh>
    <rPh sb="5" eb="6">
      <t>ド</t>
    </rPh>
    <rPh sb="6" eb="8">
      <t>ヨサン</t>
    </rPh>
    <phoneticPr fontId="1"/>
  </si>
  <si>
    <t>2016年度予算</t>
    <rPh sb="4" eb="5">
      <t>ネン</t>
    </rPh>
    <rPh sb="5" eb="6">
      <t>ド</t>
    </rPh>
    <rPh sb="6" eb="7">
      <t>ヨ</t>
    </rPh>
    <rPh sb="7" eb="8">
      <t>サン</t>
    </rPh>
    <phoneticPr fontId="1"/>
  </si>
  <si>
    <t>教職支援講座費</t>
    <rPh sb="0" eb="2">
      <t>キョウショク</t>
    </rPh>
    <rPh sb="2" eb="4">
      <t>シエン</t>
    </rPh>
    <rPh sb="4" eb="6">
      <t>コウザ</t>
    </rPh>
    <rPh sb="6" eb="7">
      <t>ヒ</t>
    </rPh>
    <phoneticPr fontId="1"/>
  </si>
  <si>
    <t>就職支援費</t>
    <rPh sb="0" eb="2">
      <t>シュウショク</t>
    </rPh>
    <rPh sb="2" eb="4">
      <t>シエン</t>
    </rPh>
    <rPh sb="4" eb="5">
      <t>ヒ</t>
    </rPh>
    <phoneticPr fontId="1"/>
  </si>
  <si>
    <t>会報作成費</t>
    <rPh sb="0" eb="2">
      <t>カイホウ</t>
    </rPh>
    <rPh sb="2" eb="4">
      <t>サクセイ</t>
    </rPh>
    <rPh sb="4" eb="5">
      <t>ヒ</t>
    </rPh>
    <phoneticPr fontId="1"/>
  </si>
  <si>
    <t>　　　　　　 印刷費</t>
    <rPh sb="7" eb="9">
      <t>インサツ</t>
    </rPh>
    <rPh sb="9" eb="10">
      <t>ヒ</t>
    </rPh>
    <phoneticPr fontId="1"/>
  </si>
  <si>
    <t>　</t>
    <phoneticPr fontId="1"/>
  </si>
  <si>
    <t>B.作品展「おかがみ」運営会計</t>
    <rPh sb="2" eb="5">
      <t>サクヒンテン</t>
    </rPh>
    <rPh sb="11" eb="13">
      <t>ウンエイ</t>
    </rPh>
    <rPh sb="13" eb="15">
      <t>カイケイ</t>
    </rPh>
    <phoneticPr fontId="1"/>
  </si>
  <si>
    <t xml:space="preserve"> </t>
    <phoneticPr fontId="1"/>
  </si>
  <si>
    <t>事務局アルバイト料</t>
    <rPh sb="0" eb="3">
      <t>ジムキョク</t>
    </rPh>
    <rPh sb="8" eb="9">
      <t>リョウ</t>
    </rPh>
    <phoneticPr fontId="1"/>
  </si>
  <si>
    <t>封筒、各種案内チラシなど</t>
    <rPh sb="0" eb="2">
      <t>フウトウ</t>
    </rPh>
    <rPh sb="3" eb="5">
      <t>カクシュ</t>
    </rPh>
    <rPh sb="5" eb="7">
      <t>アンナイ</t>
    </rPh>
    <phoneticPr fontId="1"/>
  </si>
  <si>
    <t>切手、はがき代など</t>
    <rPh sb="0" eb="2">
      <t>キッテ</t>
    </rPh>
    <rPh sb="6" eb="7">
      <t>ダイ</t>
    </rPh>
    <phoneticPr fontId="1"/>
  </si>
  <si>
    <t>事務処理用各種事務用品</t>
    <rPh sb="0" eb="5">
      <t>ジムショリヨウ</t>
    </rPh>
    <rPh sb="5" eb="7">
      <t>カクシュ</t>
    </rPh>
    <rPh sb="7" eb="9">
      <t>ジム</t>
    </rPh>
    <rPh sb="9" eb="11">
      <t>ヨウヒン</t>
    </rPh>
    <phoneticPr fontId="1"/>
  </si>
  <si>
    <t>大学外での会議室借用料</t>
    <rPh sb="0" eb="3">
      <t>ダイガクガイ</t>
    </rPh>
    <rPh sb="5" eb="7">
      <t>カイギ</t>
    </rPh>
    <rPh sb="7" eb="8">
      <t>シツ</t>
    </rPh>
    <rPh sb="8" eb="10">
      <t>シャクヨウ</t>
    </rPh>
    <rPh sb="10" eb="11">
      <t>リョウ</t>
    </rPh>
    <phoneticPr fontId="1"/>
  </si>
  <si>
    <t>HP維持管理費他</t>
    <rPh sb="2" eb="4">
      <t>イジ</t>
    </rPh>
    <rPh sb="4" eb="7">
      <t>カンリヒ</t>
    </rPh>
    <rPh sb="7" eb="8">
      <t>ホカ</t>
    </rPh>
    <phoneticPr fontId="1"/>
  </si>
  <si>
    <t>既卒者、学生、教職員５０名分の納入額額２万円の納入があるものとして算出</t>
    <rPh sb="0" eb="2">
      <t>キソツ</t>
    </rPh>
    <rPh sb="2" eb="3">
      <t>シャ</t>
    </rPh>
    <rPh sb="4" eb="6">
      <t>ガクセイ</t>
    </rPh>
    <rPh sb="7" eb="10">
      <t>キョウショクイン</t>
    </rPh>
    <rPh sb="12" eb="13">
      <t>メイ</t>
    </rPh>
    <rPh sb="13" eb="14">
      <t>ブン</t>
    </rPh>
    <rPh sb="15" eb="17">
      <t>ノウニュウ</t>
    </rPh>
    <rPh sb="17" eb="18">
      <t>ガク</t>
    </rPh>
    <rPh sb="18" eb="19">
      <t>ガク</t>
    </rPh>
    <rPh sb="20" eb="22">
      <t>マンエン</t>
    </rPh>
    <rPh sb="23" eb="25">
      <t>ノウニュウ</t>
    </rPh>
    <rPh sb="33" eb="35">
      <t>サンシュツ</t>
    </rPh>
    <phoneticPr fontId="1"/>
  </si>
  <si>
    <t>４．評議委会費は年度当初と総会前の２回開催予定の経費です。</t>
    <rPh sb="2" eb="4">
      <t>ヒョウギ</t>
    </rPh>
    <rPh sb="4" eb="5">
      <t>イ</t>
    </rPh>
    <rPh sb="5" eb="7">
      <t>カイヒ</t>
    </rPh>
    <rPh sb="8" eb="10">
      <t>ネンド</t>
    </rPh>
    <rPh sb="10" eb="12">
      <t>トウショ</t>
    </rPh>
    <rPh sb="13" eb="15">
      <t>ソウカイ</t>
    </rPh>
    <rPh sb="15" eb="16">
      <t>マエ</t>
    </rPh>
    <rPh sb="18" eb="19">
      <t>カイ</t>
    </rPh>
    <rPh sb="19" eb="21">
      <t>カイサイ</t>
    </rPh>
    <rPh sb="21" eb="23">
      <t>ヨテイ</t>
    </rPh>
    <rPh sb="24" eb="26">
      <t>ケイヒ</t>
    </rPh>
    <phoneticPr fontId="1"/>
  </si>
  <si>
    <t>　独自事業費(就職、教職支援事業)、手当・交通費、作品展経費繰り出し金</t>
    <rPh sb="1" eb="3">
      <t>ドクジ</t>
    </rPh>
    <rPh sb="3" eb="6">
      <t>ジギョウヒ</t>
    </rPh>
    <rPh sb="7" eb="9">
      <t>シュウショク</t>
    </rPh>
    <rPh sb="10" eb="12">
      <t>キョウショク</t>
    </rPh>
    <rPh sb="12" eb="14">
      <t>シエン</t>
    </rPh>
    <rPh sb="14" eb="16">
      <t>ジギョウ</t>
    </rPh>
    <rPh sb="18" eb="20">
      <t>テアテ</t>
    </rPh>
    <rPh sb="21" eb="24">
      <t>コウツウヒ</t>
    </rPh>
    <rPh sb="25" eb="28">
      <t>サクヒンテン</t>
    </rPh>
    <rPh sb="28" eb="30">
      <t>ケイヒ</t>
    </rPh>
    <rPh sb="30" eb="31">
      <t>ク</t>
    </rPh>
    <rPh sb="32" eb="33">
      <t>ダ</t>
    </rPh>
    <rPh sb="34" eb="35">
      <t>キン</t>
    </rPh>
    <phoneticPr fontId="1"/>
  </si>
  <si>
    <t>役員他の交通費実費額等</t>
    <rPh sb="0" eb="2">
      <t>ヤクイン</t>
    </rPh>
    <rPh sb="2" eb="3">
      <t>ホカ</t>
    </rPh>
    <rPh sb="4" eb="7">
      <t>コウツウヒ</t>
    </rPh>
    <rPh sb="7" eb="9">
      <t>ジッピ</t>
    </rPh>
    <rPh sb="9" eb="10">
      <t>ガク</t>
    </rPh>
    <rPh sb="10" eb="11">
      <t>ナド</t>
    </rPh>
    <phoneticPr fontId="1"/>
  </si>
  <si>
    <t xml:space="preserve"> </t>
    <phoneticPr fontId="1"/>
  </si>
  <si>
    <t xml:space="preserve"> </t>
    <phoneticPr fontId="1"/>
  </si>
  <si>
    <t xml:space="preserve"> </t>
    <phoneticPr fontId="1"/>
  </si>
  <si>
    <t>６．印刷費は、会報を年１回定期発行します。主に編集経費です。</t>
    <rPh sb="2" eb="4">
      <t>インサツ</t>
    </rPh>
    <rPh sb="4" eb="5">
      <t>ヒ</t>
    </rPh>
    <rPh sb="7" eb="9">
      <t>カイホウ</t>
    </rPh>
    <rPh sb="10" eb="11">
      <t>ネン</t>
    </rPh>
    <rPh sb="12" eb="13">
      <t>カイ</t>
    </rPh>
    <rPh sb="13" eb="15">
      <t>テイキ</t>
    </rPh>
    <rPh sb="15" eb="17">
      <t>ハッコウ</t>
    </rPh>
    <rPh sb="21" eb="22">
      <t>オモ</t>
    </rPh>
    <rPh sb="23" eb="25">
      <t>ヘンシュウ</t>
    </rPh>
    <rPh sb="25" eb="27">
      <t>ケイヒ</t>
    </rPh>
    <phoneticPr fontId="1"/>
  </si>
  <si>
    <t>１．収入の部</t>
    <rPh sb="2" eb="4">
      <t>シュウニュウ</t>
    </rPh>
    <rPh sb="5" eb="6">
      <t>ブ</t>
    </rPh>
    <phoneticPr fontId="1"/>
  </si>
  <si>
    <t>２．支出の部</t>
    <rPh sb="2" eb="4">
      <t>シシュツ</t>
    </rPh>
    <rPh sb="5" eb="6">
      <t>ブ</t>
    </rPh>
    <phoneticPr fontId="1"/>
  </si>
  <si>
    <t>３．差引</t>
    <rPh sb="2" eb="4">
      <t>サシヒキ</t>
    </rPh>
    <phoneticPr fontId="1"/>
  </si>
  <si>
    <t>2016年度決算</t>
    <rPh sb="4" eb="5">
      <t>ネン</t>
    </rPh>
    <rPh sb="5" eb="6">
      <t>ド</t>
    </rPh>
    <rPh sb="6" eb="7">
      <t>ケツ</t>
    </rPh>
    <rPh sb="7" eb="8">
      <t>サン</t>
    </rPh>
    <phoneticPr fontId="1"/>
  </si>
  <si>
    <t>和光大学同窓会2017年度予算(案)</t>
    <rPh sb="0" eb="2">
      <t>ワコウ</t>
    </rPh>
    <rPh sb="2" eb="4">
      <t>ダイガク</t>
    </rPh>
    <rPh sb="4" eb="7">
      <t>ドウソウカイ</t>
    </rPh>
    <rPh sb="11" eb="13">
      <t>ネンド</t>
    </rPh>
    <rPh sb="13" eb="15">
      <t>ヨサン</t>
    </rPh>
    <rPh sb="16" eb="17">
      <t>アン</t>
    </rPh>
    <phoneticPr fontId="1"/>
  </si>
  <si>
    <t>2016.9.1～2017.8.31.</t>
    <phoneticPr fontId="1"/>
  </si>
  <si>
    <t>2017年度予算</t>
    <rPh sb="4" eb="5">
      <t>ネン</t>
    </rPh>
    <rPh sb="5" eb="6">
      <t>ド</t>
    </rPh>
    <rPh sb="6" eb="8">
      <t>ヨサン</t>
    </rPh>
    <phoneticPr fontId="1"/>
  </si>
  <si>
    <t>2016年度予算</t>
    <rPh sb="4" eb="6">
      <t>ネンド</t>
    </rPh>
    <rPh sb="6" eb="8">
      <t>ヨサン</t>
    </rPh>
    <phoneticPr fontId="1"/>
  </si>
  <si>
    <t>２支部程度・5000×２</t>
    <rPh sb="1" eb="3">
      <t>シブ</t>
    </rPh>
    <rPh sb="3" eb="5">
      <t>テイド</t>
    </rPh>
    <phoneticPr fontId="1"/>
  </si>
  <si>
    <t>作品展準備運営費用</t>
    <rPh sb="0" eb="3">
      <t>サクヒンテン</t>
    </rPh>
    <rPh sb="3" eb="5">
      <t>ジュンビ</t>
    </rPh>
    <rPh sb="5" eb="7">
      <t>ウンエイ</t>
    </rPh>
    <rPh sb="7" eb="9">
      <t>ヒヨウ</t>
    </rPh>
    <phoneticPr fontId="1"/>
  </si>
  <si>
    <t>10000×３</t>
    <phoneticPr fontId="1"/>
  </si>
  <si>
    <t>新設・慶弔費</t>
    <rPh sb="3" eb="5">
      <t>ケイチョウ</t>
    </rPh>
    <rPh sb="5" eb="6">
      <t>ヒ</t>
    </rPh>
    <phoneticPr fontId="1"/>
  </si>
  <si>
    <t>新設</t>
    <phoneticPr fontId="1"/>
  </si>
  <si>
    <t>HP維持管理費、更新作業料</t>
    <rPh sb="2" eb="4">
      <t>イジ</t>
    </rPh>
    <rPh sb="4" eb="7">
      <t>カンリヒ</t>
    </rPh>
    <rPh sb="8" eb="10">
      <t>コウシン</t>
    </rPh>
    <rPh sb="10" eb="12">
      <t>サギョウ</t>
    </rPh>
    <rPh sb="12" eb="13">
      <t>リョウ</t>
    </rPh>
    <phoneticPr fontId="1"/>
  </si>
  <si>
    <t>役員等の事業参加交通費実費額等</t>
    <rPh sb="0" eb="2">
      <t>ヤクイン</t>
    </rPh>
    <rPh sb="2" eb="3">
      <t>ナド</t>
    </rPh>
    <rPh sb="4" eb="6">
      <t>ジギョウ</t>
    </rPh>
    <rPh sb="6" eb="8">
      <t>サンカ</t>
    </rPh>
    <rPh sb="8" eb="11">
      <t>コウツウヒ</t>
    </rPh>
    <rPh sb="11" eb="13">
      <t>ジッピ</t>
    </rPh>
    <rPh sb="13" eb="14">
      <t>ガク</t>
    </rPh>
    <rPh sb="14" eb="15">
      <t>ナド</t>
    </rPh>
    <phoneticPr fontId="1"/>
  </si>
  <si>
    <t>５．地方支部経費は当面、１支部あたり年間5000円の計上です。</t>
    <rPh sb="2" eb="4">
      <t>チホウ</t>
    </rPh>
    <rPh sb="4" eb="6">
      <t>シブ</t>
    </rPh>
    <rPh sb="6" eb="8">
      <t>ケイヒ</t>
    </rPh>
    <rPh sb="9" eb="11">
      <t>トウメン</t>
    </rPh>
    <rPh sb="13" eb="15">
      <t>シブ</t>
    </rPh>
    <rPh sb="18" eb="20">
      <t>ネンカン</t>
    </rPh>
    <rPh sb="24" eb="25">
      <t>エン</t>
    </rPh>
    <rPh sb="26" eb="28">
      <t>ケイジョウ</t>
    </rPh>
    <phoneticPr fontId="1"/>
  </si>
  <si>
    <t>会報編集、新入生用会報抜き刷り、印刷等経費</t>
    <rPh sb="2" eb="4">
      <t>ヘンシュウ</t>
    </rPh>
    <rPh sb="5" eb="8">
      <t>シンニュウセイ</t>
    </rPh>
    <rPh sb="8" eb="9">
      <t>ヨウ</t>
    </rPh>
    <rPh sb="9" eb="11">
      <t>カイホウ</t>
    </rPh>
    <rPh sb="11" eb="12">
      <t>ヌ</t>
    </rPh>
    <rPh sb="13" eb="14">
      <t>ズ</t>
    </rPh>
    <rPh sb="16" eb="18">
      <t>インサツ</t>
    </rPh>
    <rPh sb="18" eb="19">
      <t>ナド</t>
    </rPh>
    <rPh sb="19" eb="21">
      <t>ケイヒ</t>
    </rPh>
    <phoneticPr fontId="1"/>
  </si>
  <si>
    <t>３．幹事会費は、年間１0回、一回当たり3万円の計上です。</t>
    <rPh sb="2" eb="5">
      <t>カンジカイ</t>
    </rPh>
    <rPh sb="5" eb="6">
      <t>ヒ</t>
    </rPh>
    <rPh sb="8" eb="10">
      <t>ネンカン</t>
    </rPh>
    <rPh sb="12" eb="13">
      <t>カイ</t>
    </rPh>
    <rPh sb="14" eb="16">
      <t>イッカイ</t>
    </rPh>
    <rPh sb="16" eb="17">
      <t>ア</t>
    </rPh>
    <rPh sb="20" eb="22">
      <t>マンエン</t>
    </rPh>
    <rPh sb="23" eb="25">
      <t>ケイジョウ</t>
    </rPh>
    <phoneticPr fontId="1"/>
  </si>
  <si>
    <t>２．支出については、慶弔費をの新設項目を設けて対応します。</t>
    <rPh sb="2" eb="4">
      <t>シシュツ</t>
    </rPh>
    <rPh sb="10" eb="12">
      <t>ケイチョウ</t>
    </rPh>
    <rPh sb="12" eb="13">
      <t>ヒ</t>
    </rPh>
    <rPh sb="15" eb="17">
      <t>シンセツ</t>
    </rPh>
    <rPh sb="17" eb="19">
      <t>コウモク</t>
    </rPh>
    <rPh sb="20" eb="21">
      <t>モウ</t>
    </rPh>
    <rPh sb="23" eb="25">
      <t>タイオウ</t>
    </rPh>
    <phoneticPr fontId="1"/>
  </si>
  <si>
    <t>・作品展「おかがみ」実施三年目になりますので、今年度より、運営費の一部を会計より支出し、出展料と合わせて収入とし、作品展実行委員会に作品展の会計処理を委託し運営してもらうようにするものです。収支報告は次年度総会での報告となります。</t>
    <rPh sb="1" eb="4">
      <t>サクヒンテン</t>
    </rPh>
    <rPh sb="10" eb="12">
      <t>ジッシ</t>
    </rPh>
    <rPh sb="23" eb="26">
      <t>コンネンド</t>
    </rPh>
    <rPh sb="29" eb="32">
      <t>ウンエイヒ</t>
    </rPh>
    <rPh sb="33" eb="35">
      <t>イチブ</t>
    </rPh>
    <rPh sb="36" eb="38">
      <t>カイケイ</t>
    </rPh>
    <rPh sb="40" eb="42">
      <t>シシュツ</t>
    </rPh>
    <rPh sb="44" eb="47">
      <t>シュッテンリョウ</t>
    </rPh>
    <rPh sb="48" eb="49">
      <t>ア</t>
    </rPh>
    <rPh sb="52" eb="54">
      <t>シュウニュウ</t>
    </rPh>
    <rPh sb="57" eb="60">
      <t>サクヒンテン</t>
    </rPh>
    <rPh sb="60" eb="62">
      <t>ジッコウ</t>
    </rPh>
    <rPh sb="62" eb="64">
      <t>イイン</t>
    </rPh>
    <rPh sb="64" eb="65">
      <t>カイ</t>
    </rPh>
    <rPh sb="66" eb="69">
      <t>サクヒンテン</t>
    </rPh>
    <rPh sb="70" eb="72">
      <t>カイケイ</t>
    </rPh>
    <rPh sb="72" eb="74">
      <t>ショリ</t>
    </rPh>
    <rPh sb="75" eb="77">
      <t>イタク</t>
    </rPh>
    <rPh sb="78" eb="80">
      <t>ウンエイ</t>
    </rPh>
    <rPh sb="95" eb="97">
      <t>シュウシ</t>
    </rPh>
    <rPh sb="97" eb="99">
      <t>ホウコク</t>
    </rPh>
    <rPh sb="100" eb="103">
      <t>ジネンド</t>
    </rPh>
    <rPh sb="103" eb="105">
      <t>ソウカイ</t>
    </rPh>
    <rPh sb="107" eb="109">
      <t>ホウコク</t>
    </rPh>
    <phoneticPr fontId="1"/>
  </si>
  <si>
    <t>予算案の説明資料</t>
    <rPh sb="0" eb="2">
      <t>ヨサン</t>
    </rPh>
    <rPh sb="2" eb="3">
      <t>アン</t>
    </rPh>
    <rPh sb="4" eb="6">
      <t>セツメイ</t>
    </rPh>
    <rPh sb="6" eb="8">
      <t>シリョウ</t>
    </rPh>
    <phoneticPr fontId="1"/>
  </si>
  <si>
    <t>Ⅰ．収入の部</t>
    <rPh sb="2" eb="4">
      <t>シュウニュウ</t>
    </rPh>
    <rPh sb="5" eb="6">
      <t>ブ</t>
    </rPh>
    <phoneticPr fontId="1"/>
  </si>
  <si>
    <t>・収入見込み額を昨年度予算見込み額と決算額との中間値を収入見込み額〈１，２００，０００円〉として計上</t>
    <rPh sb="1" eb="3">
      <t>シュウニュウ</t>
    </rPh>
    <rPh sb="3" eb="5">
      <t>ミコ</t>
    </rPh>
    <rPh sb="6" eb="7">
      <t>ガク</t>
    </rPh>
    <rPh sb="8" eb="11">
      <t>サクネンド</t>
    </rPh>
    <rPh sb="11" eb="13">
      <t>ヨサン</t>
    </rPh>
    <rPh sb="13" eb="15">
      <t>ミコ</t>
    </rPh>
    <rPh sb="16" eb="17">
      <t>ガク</t>
    </rPh>
    <rPh sb="18" eb="20">
      <t>ケッサン</t>
    </rPh>
    <rPh sb="20" eb="21">
      <t>ガク</t>
    </rPh>
    <rPh sb="23" eb="25">
      <t>チュウカン</t>
    </rPh>
    <rPh sb="25" eb="26">
      <t>アタイ</t>
    </rPh>
    <rPh sb="27" eb="29">
      <t>シュウニュウ</t>
    </rPh>
    <rPh sb="29" eb="31">
      <t>ミコ</t>
    </rPh>
    <rPh sb="32" eb="33">
      <t>ガク</t>
    </rPh>
    <rPh sb="43" eb="44">
      <t>エン</t>
    </rPh>
    <rPh sb="48" eb="50">
      <t>ケイジョウ</t>
    </rPh>
    <phoneticPr fontId="1"/>
  </si>
  <si>
    <t>・寄付金とその他の収入は、決算額よりやや低めに算出</t>
    <rPh sb="1" eb="4">
      <t>キフキン</t>
    </rPh>
    <rPh sb="7" eb="8">
      <t>タ</t>
    </rPh>
    <rPh sb="9" eb="11">
      <t>シュウニュウ</t>
    </rPh>
    <rPh sb="13" eb="15">
      <t>ケッサン</t>
    </rPh>
    <rPh sb="15" eb="16">
      <t>ガク</t>
    </rPh>
    <rPh sb="20" eb="21">
      <t>ヒク</t>
    </rPh>
    <rPh sb="23" eb="25">
      <t>サンシュツ</t>
    </rPh>
    <phoneticPr fontId="1"/>
  </si>
  <si>
    <t>２,支出の部</t>
    <rPh sb="2" eb="4">
      <t>シシュツ</t>
    </rPh>
    <rPh sb="5" eb="6">
      <t>ブ</t>
    </rPh>
    <phoneticPr fontId="1"/>
  </si>
  <si>
    <t>・事務局費は、消耗品費と通信運搬費は実績に応じて減額、HP経費と賃金は増額、振込手数料は現状維持、総額で１５,０００円の減額</t>
    <rPh sb="1" eb="4">
      <t>ジムキョク</t>
    </rPh>
    <rPh sb="4" eb="5">
      <t>ヒ</t>
    </rPh>
    <rPh sb="7" eb="9">
      <t>ショウモウ</t>
    </rPh>
    <rPh sb="9" eb="10">
      <t>ヒン</t>
    </rPh>
    <rPh sb="10" eb="11">
      <t>ヒ</t>
    </rPh>
    <rPh sb="12" eb="14">
      <t>ツウシン</t>
    </rPh>
    <rPh sb="14" eb="16">
      <t>ウンパン</t>
    </rPh>
    <rPh sb="16" eb="17">
      <t>ヒ</t>
    </rPh>
    <rPh sb="18" eb="20">
      <t>ジッセキ</t>
    </rPh>
    <rPh sb="21" eb="22">
      <t>オウ</t>
    </rPh>
    <rPh sb="24" eb="26">
      <t>ゲンガク</t>
    </rPh>
    <rPh sb="29" eb="31">
      <t>ケイヒ</t>
    </rPh>
    <rPh sb="32" eb="34">
      <t>チンギン</t>
    </rPh>
    <rPh sb="35" eb="37">
      <t>ゾウガク</t>
    </rPh>
    <rPh sb="38" eb="40">
      <t>フリコミ</t>
    </rPh>
    <rPh sb="40" eb="43">
      <t>テスウリョウ</t>
    </rPh>
    <rPh sb="44" eb="46">
      <t>ゲンジョウ</t>
    </rPh>
    <rPh sb="46" eb="48">
      <t>イジ</t>
    </rPh>
    <rPh sb="49" eb="51">
      <t>ソウガク</t>
    </rPh>
    <rPh sb="58" eb="59">
      <t>エン</t>
    </rPh>
    <rPh sb="60" eb="62">
      <t>ゲンガク</t>
    </rPh>
    <phoneticPr fontId="1"/>
  </si>
  <si>
    <t>一般会計</t>
    <rPh sb="0" eb="2">
      <t>イッパン</t>
    </rPh>
    <rPh sb="2" eb="4">
      <t>カイケイ</t>
    </rPh>
    <phoneticPr fontId="1"/>
  </si>
  <si>
    <t>・事業費は、作品展、地方支部日は減額、就職支援は現状維持、他は増額、総額で２０，０００円の増額</t>
    <rPh sb="1" eb="4">
      <t>ジギョウヒ</t>
    </rPh>
    <rPh sb="6" eb="9">
      <t>サクヒンテン</t>
    </rPh>
    <rPh sb="10" eb="12">
      <t>チホウ</t>
    </rPh>
    <rPh sb="12" eb="14">
      <t>シブ</t>
    </rPh>
    <rPh sb="14" eb="15">
      <t>ヒ</t>
    </rPh>
    <rPh sb="16" eb="18">
      <t>ゲンガク</t>
    </rPh>
    <rPh sb="19" eb="21">
      <t>シュウショク</t>
    </rPh>
    <rPh sb="21" eb="23">
      <t>シエン</t>
    </rPh>
    <rPh sb="24" eb="26">
      <t>ゲンジョウ</t>
    </rPh>
    <rPh sb="26" eb="28">
      <t>イジ</t>
    </rPh>
    <rPh sb="29" eb="30">
      <t>タ</t>
    </rPh>
    <rPh sb="31" eb="33">
      <t>ゾウガク</t>
    </rPh>
    <rPh sb="34" eb="36">
      <t>ソウガク</t>
    </rPh>
    <rPh sb="43" eb="44">
      <t>エン</t>
    </rPh>
    <rPh sb="45" eb="47">
      <t>ゾウガク</t>
    </rPh>
    <phoneticPr fontId="1"/>
  </si>
  <si>
    <t>・慶弔費を新設、30,000円を計上</t>
    <rPh sb="1" eb="3">
      <t>ケイチョウ</t>
    </rPh>
    <rPh sb="3" eb="4">
      <t>ヒ</t>
    </rPh>
    <rPh sb="5" eb="7">
      <t>シンセツ</t>
    </rPh>
    <rPh sb="14" eb="15">
      <t>エン</t>
    </rPh>
    <rPh sb="16" eb="18">
      <t>ケイジョウ</t>
    </rPh>
    <phoneticPr fontId="1"/>
  </si>
  <si>
    <t>・基本　昨年度までの収入額の推移を見て、見込みを作成、結果200,000円の収入増を見込む</t>
    <rPh sb="1" eb="3">
      <t>キホン</t>
    </rPh>
    <rPh sb="4" eb="7">
      <t>サクネンド</t>
    </rPh>
    <rPh sb="10" eb="12">
      <t>シュウニュウ</t>
    </rPh>
    <rPh sb="12" eb="13">
      <t>ガク</t>
    </rPh>
    <rPh sb="14" eb="16">
      <t>スイイ</t>
    </rPh>
    <rPh sb="17" eb="18">
      <t>ミ</t>
    </rPh>
    <rPh sb="20" eb="22">
      <t>ミコ</t>
    </rPh>
    <rPh sb="24" eb="26">
      <t>サクセイ</t>
    </rPh>
    <rPh sb="27" eb="29">
      <t>ケッカ</t>
    </rPh>
    <rPh sb="36" eb="37">
      <t>エン</t>
    </rPh>
    <rPh sb="38" eb="40">
      <t>シュウニュウ</t>
    </rPh>
    <rPh sb="40" eb="41">
      <t>ゾウ</t>
    </rPh>
    <rPh sb="42" eb="44">
      <t>ミコ</t>
    </rPh>
    <phoneticPr fontId="1"/>
  </si>
  <si>
    <r>
      <t>・基本　昨年度までの支出の推移を見て、予算を下回っているものは減額もしくは現状維持の額とし、新規事業などが必要とされるものは増額。特にHP経費には更新のための陳儀を含むので増額、また、会報作成費は新入生への加入訴えをする経費は同窓会負担なので増額する、さらに慶弔費の費目を新設し、</t>
    </r>
    <r>
      <rPr>
        <b/>
        <sz val="11"/>
        <color theme="1"/>
        <rFont val="ＭＳ Ｐゴシック"/>
        <family val="3"/>
        <charset val="128"/>
        <scheme val="minor"/>
      </rPr>
      <t>慶弔規定</t>
    </r>
    <r>
      <rPr>
        <sz val="11"/>
        <color theme="1"/>
        <rFont val="ＭＳ Ｐゴシック"/>
        <family val="2"/>
        <charset val="128"/>
        <scheme val="minor"/>
      </rPr>
      <t>を設ける。</t>
    </r>
    <rPh sb="1" eb="3">
      <t>キホン</t>
    </rPh>
    <rPh sb="10" eb="12">
      <t>シシュツ</t>
    </rPh>
    <rPh sb="13" eb="15">
      <t>スイイ</t>
    </rPh>
    <rPh sb="16" eb="17">
      <t>ミ</t>
    </rPh>
    <rPh sb="19" eb="21">
      <t>ヨサン</t>
    </rPh>
    <rPh sb="22" eb="24">
      <t>シタマワ</t>
    </rPh>
    <rPh sb="31" eb="33">
      <t>ゲンガク</t>
    </rPh>
    <rPh sb="37" eb="39">
      <t>ゲンジョウ</t>
    </rPh>
    <rPh sb="39" eb="41">
      <t>イジ</t>
    </rPh>
    <rPh sb="42" eb="43">
      <t>ガク</t>
    </rPh>
    <rPh sb="46" eb="48">
      <t>シンキ</t>
    </rPh>
    <rPh sb="48" eb="50">
      <t>ジギョウ</t>
    </rPh>
    <rPh sb="53" eb="55">
      <t>ヒツヨウ</t>
    </rPh>
    <rPh sb="62" eb="64">
      <t>ゾウガク</t>
    </rPh>
    <rPh sb="65" eb="66">
      <t>トク</t>
    </rPh>
    <rPh sb="69" eb="71">
      <t>ケイヒ</t>
    </rPh>
    <rPh sb="73" eb="75">
      <t>コウシン</t>
    </rPh>
    <rPh sb="79" eb="81">
      <t>チンギ</t>
    </rPh>
    <rPh sb="82" eb="83">
      <t>フク</t>
    </rPh>
    <rPh sb="86" eb="88">
      <t>ゾウガク</t>
    </rPh>
    <rPh sb="92" eb="94">
      <t>カイホウ</t>
    </rPh>
    <rPh sb="94" eb="96">
      <t>サクセイ</t>
    </rPh>
    <rPh sb="96" eb="97">
      <t>ヒ</t>
    </rPh>
    <rPh sb="98" eb="101">
      <t>シンニュウセイ</t>
    </rPh>
    <rPh sb="103" eb="105">
      <t>カニュウ</t>
    </rPh>
    <rPh sb="105" eb="106">
      <t>ウッタ</t>
    </rPh>
    <rPh sb="110" eb="112">
      <t>ケイヒ</t>
    </rPh>
    <rPh sb="113" eb="116">
      <t>ドウソウカイ</t>
    </rPh>
    <rPh sb="116" eb="118">
      <t>フタン</t>
    </rPh>
    <rPh sb="121" eb="123">
      <t>ゾウガク</t>
    </rPh>
    <rPh sb="129" eb="131">
      <t>ケイチョウ</t>
    </rPh>
    <rPh sb="131" eb="132">
      <t>ヒ</t>
    </rPh>
    <rPh sb="133" eb="135">
      <t>ヒモク</t>
    </rPh>
    <rPh sb="136" eb="138">
      <t>シンセツ</t>
    </rPh>
    <rPh sb="140" eb="142">
      <t>ケイチョウ</t>
    </rPh>
    <rPh sb="142" eb="144">
      <t>キテイ</t>
    </rPh>
    <rPh sb="145" eb="146">
      <t>モウ</t>
    </rPh>
    <phoneticPr fontId="1"/>
  </si>
  <si>
    <t>Ⅱ．学生救済募金</t>
    <rPh sb="2" eb="4">
      <t>ガクセイ</t>
    </rPh>
    <rPh sb="4" eb="6">
      <t>キュウサイ</t>
    </rPh>
    <rPh sb="6" eb="8">
      <t>ボキン</t>
    </rPh>
    <phoneticPr fontId="1"/>
  </si>
  <si>
    <t>・この項は昨年並みの形状</t>
    <rPh sb="3" eb="4">
      <t>コウ</t>
    </rPh>
    <rPh sb="5" eb="7">
      <t>サクネン</t>
    </rPh>
    <rPh sb="7" eb="8">
      <t>ナ</t>
    </rPh>
    <rPh sb="10" eb="12">
      <t>ケイジョウ</t>
    </rPh>
    <phoneticPr fontId="1"/>
  </si>
  <si>
    <t>Ⅲ.「おかがみ」会計</t>
    <rPh sb="8" eb="10">
      <t>カイケイ</t>
    </rPh>
    <phoneticPr fontId="1"/>
  </si>
  <si>
    <t>・基本　「おかがみ」会計については、活動が４月から1月くらいまでにまたがっているまで、今後の扱いを次のようにする。</t>
    <rPh sb="1" eb="3">
      <t>キホン</t>
    </rPh>
    <rPh sb="10" eb="12">
      <t>カイケイ</t>
    </rPh>
    <rPh sb="18" eb="20">
      <t>カツドウ</t>
    </rPh>
    <rPh sb="22" eb="23">
      <t>ガツ</t>
    </rPh>
    <rPh sb="26" eb="27">
      <t>ガツ</t>
    </rPh>
    <rPh sb="43" eb="45">
      <t>コンゴ</t>
    </rPh>
    <rPh sb="46" eb="47">
      <t>アツカ</t>
    </rPh>
    <rPh sb="49" eb="50">
      <t>ツギ</t>
    </rPh>
    <phoneticPr fontId="1"/>
  </si>
  <si>
    <t>・会計報告の扱い　収支報告は、総会では一年前の収支報告となる（今年度は第３回の報告、今年度実施の第４回は次年度総会での報告）</t>
    <rPh sb="1" eb="3">
      <t>カイケイ</t>
    </rPh>
    <rPh sb="3" eb="5">
      <t>ホウコク</t>
    </rPh>
    <rPh sb="6" eb="7">
      <t>アツカ</t>
    </rPh>
    <rPh sb="9" eb="11">
      <t>シュウシ</t>
    </rPh>
    <rPh sb="11" eb="13">
      <t>ホウコク</t>
    </rPh>
    <rPh sb="15" eb="17">
      <t>ソウカイ</t>
    </rPh>
    <rPh sb="19" eb="22">
      <t>イチネンマエ</t>
    </rPh>
    <rPh sb="23" eb="25">
      <t>シュウシ</t>
    </rPh>
    <rPh sb="25" eb="27">
      <t>ホウコク</t>
    </rPh>
    <rPh sb="31" eb="34">
      <t>コンネンド</t>
    </rPh>
    <rPh sb="35" eb="36">
      <t>ダイ</t>
    </rPh>
    <rPh sb="37" eb="38">
      <t>カイ</t>
    </rPh>
    <rPh sb="39" eb="41">
      <t>ホウコク</t>
    </rPh>
    <rPh sb="42" eb="45">
      <t>コンネンド</t>
    </rPh>
    <rPh sb="45" eb="47">
      <t>ジッシ</t>
    </rPh>
    <rPh sb="48" eb="49">
      <t>ダイ</t>
    </rPh>
    <rPh sb="50" eb="51">
      <t>カイ</t>
    </rPh>
    <rPh sb="52" eb="55">
      <t>ジネンド</t>
    </rPh>
    <rPh sb="55" eb="57">
      <t>ソウカイ</t>
    </rPh>
    <rPh sb="59" eb="61">
      <t>ホウコク</t>
    </rPh>
    <phoneticPr fontId="1"/>
  </si>
  <si>
    <t>・決算は、会計報告では、第4回実施のための経費支出の計上。</t>
    <rPh sb="1" eb="3">
      <t>ケッサン</t>
    </rPh>
    <rPh sb="5" eb="7">
      <t>カイケイ</t>
    </rPh>
    <rPh sb="7" eb="9">
      <t>ホウコク</t>
    </rPh>
    <rPh sb="12" eb="13">
      <t>ダイ</t>
    </rPh>
    <rPh sb="14" eb="15">
      <t>カイ</t>
    </rPh>
    <rPh sb="15" eb="17">
      <t>ジッシ</t>
    </rPh>
    <rPh sb="21" eb="23">
      <t>ケイヒ</t>
    </rPh>
    <rPh sb="23" eb="25">
      <t>シシュツ</t>
    </rPh>
    <rPh sb="26" eb="28">
      <t>ケイジョウ</t>
    </rPh>
    <phoneticPr fontId="1"/>
  </si>
  <si>
    <t>・第５回からは、実績に応じて20万円で足りるとの指摘があるので、予算は、繰り出し金は２０万円を計上。赤字発生の場合は予備費で賄う。</t>
    <rPh sb="1" eb="2">
      <t>ダイ</t>
    </rPh>
    <rPh sb="3" eb="4">
      <t>カイ</t>
    </rPh>
    <rPh sb="8" eb="10">
      <t>ジッセキ</t>
    </rPh>
    <rPh sb="11" eb="12">
      <t>オウ</t>
    </rPh>
    <rPh sb="16" eb="18">
      <t>マンエン</t>
    </rPh>
    <rPh sb="19" eb="20">
      <t>タ</t>
    </rPh>
    <rPh sb="24" eb="26">
      <t>シテキ</t>
    </rPh>
    <rPh sb="32" eb="34">
      <t>ヨサン</t>
    </rPh>
    <rPh sb="36" eb="37">
      <t>ク</t>
    </rPh>
    <rPh sb="38" eb="39">
      <t>ダ</t>
    </rPh>
    <rPh sb="40" eb="41">
      <t>キン</t>
    </rPh>
    <rPh sb="44" eb="46">
      <t>マンエン</t>
    </rPh>
    <rPh sb="47" eb="49">
      <t>ケイジョウ</t>
    </rPh>
    <rPh sb="50" eb="52">
      <t>アカジ</t>
    </rPh>
    <rPh sb="52" eb="54">
      <t>ハッセイ</t>
    </rPh>
    <rPh sb="55" eb="57">
      <t>バアイ</t>
    </rPh>
    <rPh sb="58" eb="61">
      <t>ヨビヒ</t>
    </rPh>
    <rPh sb="62" eb="63">
      <t>マカナ</t>
    </rPh>
    <phoneticPr fontId="1"/>
  </si>
  <si>
    <t>慶弔費</t>
    <rPh sb="0" eb="2">
      <t>ケイチョウ</t>
    </rPh>
    <rPh sb="2" eb="3">
      <t>ヒ</t>
    </rPh>
    <phoneticPr fontId="1"/>
  </si>
  <si>
    <t>新設</t>
    <rPh sb="0" eb="2">
      <t>シンセツ</t>
    </rPh>
    <phoneticPr fontId="1"/>
  </si>
  <si>
    <t>前年の募金額残額</t>
    <rPh sb="0" eb="2">
      <t>ゼンネン</t>
    </rPh>
    <rPh sb="3" eb="5">
      <t>ボキン</t>
    </rPh>
    <rPh sb="5" eb="6">
      <t>ガク</t>
    </rPh>
    <rPh sb="6" eb="8">
      <t>ザンガク</t>
    </rPh>
    <phoneticPr fontId="1"/>
  </si>
  <si>
    <t>本年度募金見込み額</t>
    <rPh sb="0" eb="3">
      <t>ホンネンド</t>
    </rPh>
    <rPh sb="3" eb="5">
      <t>ボキン</t>
    </rPh>
    <rPh sb="5" eb="7">
      <t>ミコ</t>
    </rPh>
    <rPh sb="8" eb="9">
      <t>ガク</t>
    </rPh>
    <phoneticPr fontId="1"/>
  </si>
  <si>
    <t>※7月末日現在の執行状況をもとに作成。</t>
    <rPh sb="2" eb="3">
      <t>ガツ</t>
    </rPh>
    <rPh sb="3" eb="5">
      <t>マツジツ</t>
    </rPh>
    <rPh sb="5" eb="7">
      <t>ゲンザイ</t>
    </rPh>
    <rPh sb="8" eb="10">
      <t>シッコウ</t>
    </rPh>
    <rPh sb="10" eb="12">
      <t>ジョウキョウ</t>
    </rPh>
    <rPh sb="16" eb="18">
      <t>サクセイ</t>
    </rPh>
    <phoneticPr fontId="1"/>
  </si>
  <si>
    <t>既卒者、学生、教職員6０名分の納入額額２万円の納入があるものとして算出</t>
    <rPh sb="0" eb="2">
      <t>キソツ</t>
    </rPh>
    <rPh sb="2" eb="3">
      <t>シャ</t>
    </rPh>
    <rPh sb="4" eb="6">
      <t>ガクセイ</t>
    </rPh>
    <rPh sb="7" eb="10">
      <t>キョウショクイン</t>
    </rPh>
    <rPh sb="12" eb="13">
      <t>メイ</t>
    </rPh>
    <rPh sb="13" eb="14">
      <t>ブン</t>
    </rPh>
    <rPh sb="15" eb="17">
      <t>ノウニュウ</t>
    </rPh>
    <rPh sb="17" eb="18">
      <t>ガク</t>
    </rPh>
    <rPh sb="18" eb="19">
      <t>ガク</t>
    </rPh>
    <rPh sb="20" eb="22">
      <t>マンエン</t>
    </rPh>
    <rPh sb="23" eb="25">
      <t>ノウニュウ</t>
    </rPh>
    <rPh sb="33" eb="35">
      <t>サンシュツ</t>
    </rPh>
    <phoneticPr fontId="1"/>
  </si>
  <si>
    <t>2017年度決算</t>
    <rPh sb="4" eb="5">
      <t>ネン</t>
    </rPh>
    <rPh sb="5" eb="6">
      <t>ド</t>
    </rPh>
    <rPh sb="6" eb="8">
      <t>ケッサン</t>
    </rPh>
    <phoneticPr fontId="1"/>
  </si>
  <si>
    <t>3.5万円×10回開催として</t>
    <rPh sb="3" eb="5">
      <t>マンエン</t>
    </rPh>
    <rPh sb="8" eb="9">
      <t>カイ</t>
    </rPh>
    <rPh sb="9" eb="11">
      <t>カイサイ</t>
    </rPh>
    <phoneticPr fontId="1"/>
  </si>
  <si>
    <t>年度初め・総会前の2回開催として</t>
    <rPh sb="0" eb="2">
      <t>ネンド</t>
    </rPh>
    <rPh sb="2" eb="3">
      <t>ハジ</t>
    </rPh>
    <rPh sb="5" eb="7">
      <t>ソウカイ</t>
    </rPh>
    <rPh sb="7" eb="8">
      <t>マエ</t>
    </rPh>
    <rPh sb="10" eb="11">
      <t>カイ</t>
    </rPh>
    <rPh sb="11" eb="13">
      <t>カイサイ</t>
    </rPh>
    <phoneticPr fontId="1"/>
  </si>
  <si>
    <t>1万円/支部・3支部見込み</t>
    <rPh sb="1" eb="3">
      <t>マンエン</t>
    </rPh>
    <rPh sb="4" eb="6">
      <t>シブ</t>
    </rPh>
    <rPh sb="8" eb="10">
      <t>シブ</t>
    </rPh>
    <rPh sb="10" eb="12">
      <t>ミコ</t>
    </rPh>
    <phoneticPr fontId="1"/>
  </si>
  <si>
    <t>△50000</t>
    <phoneticPr fontId="1"/>
  </si>
  <si>
    <t>△4800</t>
    <phoneticPr fontId="1"/>
  </si>
  <si>
    <t>△115002</t>
    <phoneticPr fontId="1"/>
  </si>
  <si>
    <t>△109520</t>
    <phoneticPr fontId="1"/>
  </si>
  <si>
    <t>和光大学同窓会2017年度決算案</t>
    <rPh sb="0" eb="2">
      <t>ワコウ</t>
    </rPh>
    <rPh sb="2" eb="4">
      <t>ダイガク</t>
    </rPh>
    <rPh sb="4" eb="7">
      <t>ドウソウカイ</t>
    </rPh>
    <rPh sb="11" eb="12">
      <t>ネン</t>
    </rPh>
    <rPh sb="12" eb="13">
      <t>ド</t>
    </rPh>
    <rPh sb="13" eb="15">
      <t>ケッサン</t>
    </rPh>
    <rPh sb="15" eb="16">
      <t>アン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</si>
</sst>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quot;△ &quot;#,##0"/>
  </numFmts>
  <fonts count="19">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name val="ＭＳ Ｐゴシック"/>
      <family val="2"/>
      <charset val="128"/>
      <scheme val="minor"/>
    </font>
    <font>
      <b/>
      <sz val="11"/>
      <color theme="1"/>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rgb="FFFF0000"/>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0"/>
      <name val="ＭＳ Ｐゴシック"/>
      <family val="3"/>
      <charset val="128"/>
      <scheme val="minor"/>
    </font>
    <font>
      <sz val="11"/>
      <color rgb="FFFF0000"/>
      <name val="ＭＳ Ｐゴシック"/>
      <family val="2"/>
      <charset val="128"/>
      <scheme val="minor"/>
    </font>
    <font>
      <b/>
      <sz val="11"/>
      <name val="ＭＳ Ｐゴシック"/>
      <family val="3"/>
      <charset val="128"/>
      <scheme val="minor"/>
    </font>
    <font>
      <b/>
      <sz val="11"/>
      <color theme="3"/>
      <name val="ＭＳ Ｐゴシック"/>
      <family val="3"/>
      <charset val="128"/>
      <scheme val="minor"/>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1">
    <xf numFmtId="0" fontId="0" fillId="0" borderId="0">
      <alignment vertical="center"/>
    </xf>
  </cellStyleXfs>
  <cellXfs count="139">
    <xf numFmtId="0" fontId="0" fillId="0" borderId="0" xfId="0">
      <alignment vertical="center"/>
    </xf>
    <xf numFmtId="176" fontId="0" fillId="0" borderId="0" xfId="0" applyNumberFormat="1">
      <alignment vertical="center"/>
    </xf>
    <xf numFmtId="176" fontId="0" fillId="0" borderId="1" xfId="0" applyNumberFormat="1" applyBorder="1" applyAlignment="1">
      <alignment horizontal="center" vertical="center"/>
    </xf>
    <xf numFmtId="176" fontId="0" fillId="0" borderId="1" xfId="0" applyNumberFormat="1" applyBorder="1">
      <alignment vertical="center"/>
    </xf>
    <xf numFmtId="176" fontId="0" fillId="0" borderId="0" xfId="0" applyNumberFormat="1" applyBorder="1" applyAlignment="1">
      <alignment horizontal="left" vertical="center"/>
    </xf>
    <xf numFmtId="176" fontId="0" fillId="0" borderId="0" xfId="0" applyNumberFormat="1" applyBorder="1">
      <alignment vertical="center"/>
    </xf>
    <xf numFmtId="176" fontId="0" fillId="0" borderId="0" xfId="0" applyNumberFormat="1" applyBorder="1" applyAlignment="1">
      <alignment horizontal="right" vertical="center"/>
    </xf>
    <xf numFmtId="176" fontId="0" fillId="0" borderId="0" xfId="0" applyNumberFormat="1" applyAlignment="1">
      <alignment horizontal="right" vertical="center"/>
    </xf>
    <xf numFmtId="176" fontId="0" fillId="0" borderId="5" xfId="0" applyNumberFormat="1" applyBorder="1">
      <alignment vertical="center"/>
    </xf>
    <xf numFmtId="176" fontId="0" fillId="0" borderId="4" xfId="0" applyNumberFormat="1" applyBorder="1">
      <alignment vertical="center"/>
    </xf>
    <xf numFmtId="176" fontId="0" fillId="0" borderId="0" xfId="0" applyNumberFormat="1" applyBorder="1" applyAlignment="1">
      <alignment horizontal="center" vertical="center"/>
    </xf>
    <xf numFmtId="176" fontId="0" fillId="0" borderId="7" xfId="0" applyNumberFormat="1" applyBorder="1" applyAlignment="1">
      <alignment horizontal="left" vertical="center"/>
    </xf>
    <xf numFmtId="176" fontId="0" fillId="0" borderId="7" xfId="0" applyNumberFormat="1" applyBorder="1" applyAlignment="1">
      <alignment horizontal="center" vertical="center"/>
    </xf>
    <xf numFmtId="176" fontId="0" fillId="0" borderId="7" xfId="0" applyNumberFormat="1" applyBorder="1" applyAlignment="1">
      <alignment horizontal="right" vertical="center"/>
    </xf>
    <xf numFmtId="176" fontId="0" fillId="0" borderId="7" xfId="0" applyNumberFormat="1" applyBorder="1">
      <alignment vertical="center"/>
    </xf>
    <xf numFmtId="176" fontId="3" fillId="0" borderId="1" xfId="0" applyNumberFormat="1" applyFont="1" applyBorder="1">
      <alignment vertical="center"/>
    </xf>
    <xf numFmtId="176" fontId="4" fillId="0" borderId="1" xfId="0" applyNumberFormat="1" applyFont="1" applyBorder="1">
      <alignment vertical="center"/>
    </xf>
    <xf numFmtId="176" fontId="0" fillId="0" borderId="0" xfId="0" applyNumberFormat="1" applyBorder="1" applyAlignment="1">
      <alignment horizontal="left" vertical="center" wrapText="1"/>
    </xf>
    <xf numFmtId="176" fontId="5" fillId="0" borderId="1" xfId="0" applyNumberFormat="1" applyFont="1" applyBorder="1" applyAlignment="1">
      <alignment horizontal="center" vertical="center"/>
    </xf>
    <xf numFmtId="176" fontId="5" fillId="0" borderId="1" xfId="0" applyNumberFormat="1" applyFont="1" applyBorder="1">
      <alignment vertical="center"/>
    </xf>
    <xf numFmtId="176" fontId="7" fillId="0" borderId="1" xfId="0" applyNumberFormat="1" applyFont="1" applyBorder="1" applyAlignment="1">
      <alignment horizontal="center" vertical="center"/>
    </xf>
    <xf numFmtId="177" fontId="0" fillId="0" borderId="1" xfId="0" applyNumberFormat="1" applyBorder="1">
      <alignment vertical="center"/>
    </xf>
    <xf numFmtId="177" fontId="0" fillId="0" borderId="1" xfId="0" applyNumberFormat="1" applyBorder="1" applyAlignment="1">
      <alignment horizontal="right" vertical="center"/>
    </xf>
    <xf numFmtId="176" fontId="0" fillId="0" borderId="1" xfId="0" applyNumberFormat="1" applyBorder="1" applyAlignment="1">
      <alignment horizontal="right" vertical="center"/>
    </xf>
    <xf numFmtId="176" fontId="0" fillId="0" borderId="1" xfId="0" applyNumberFormat="1" applyBorder="1" applyAlignment="1">
      <alignment horizontal="left" vertical="center"/>
    </xf>
    <xf numFmtId="176" fontId="0" fillId="0" borderId="0" xfId="0" applyNumberFormat="1" applyAlignment="1">
      <alignment horizontal="left" vertical="center"/>
    </xf>
    <xf numFmtId="176" fontId="0" fillId="0" borderId="3" xfId="0" applyNumberFormat="1" applyBorder="1" applyAlignment="1">
      <alignment horizontal="left" vertical="center"/>
    </xf>
    <xf numFmtId="176" fontId="0" fillId="0" borderId="2" xfId="0" applyNumberFormat="1" applyBorder="1" applyAlignment="1">
      <alignment horizontal="left" vertical="center"/>
    </xf>
    <xf numFmtId="176" fontId="0" fillId="0" borderId="1" xfId="0" applyNumberFormat="1" applyBorder="1" applyAlignment="1">
      <alignment horizontal="center" vertical="center"/>
    </xf>
    <xf numFmtId="176" fontId="6" fillId="0" borderId="0" xfId="0" applyNumberFormat="1" applyFont="1" applyBorder="1" applyAlignment="1">
      <alignment horizontal="left" vertical="center"/>
    </xf>
    <xf numFmtId="176" fontId="0" fillId="0" borderId="0" xfId="0" applyNumberFormat="1" applyAlignment="1">
      <alignment vertical="center"/>
    </xf>
    <xf numFmtId="176" fontId="0" fillId="0" borderId="3" xfId="0" applyNumberFormat="1" applyBorder="1" applyAlignment="1">
      <alignment horizontal="left" vertical="center"/>
    </xf>
    <xf numFmtId="176" fontId="0" fillId="0" borderId="2" xfId="0" applyNumberFormat="1" applyBorder="1" applyAlignment="1">
      <alignment horizontal="left" vertical="center"/>
    </xf>
    <xf numFmtId="176" fontId="0" fillId="0" borderId="0" xfId="0" applyNumberFormat="1" applyBorder="1" applyAlignment="1">
      <alignment horizontal="left" vertical="center"/>
    </xf>
    <xf numFmtId="176" fontId="0" fillId="0" borderId="0" xfId="0" applyNumberFormat="1" applyBorder="1" applyAlignment="1">
      <alignment horizontal="left" vertical="center" wrapText="1"/>
    </xf>
    <xf numFmtId="176" fontId="8" fillId="0" borderId="0" xfId="0" applyNumberFormat="1" applyFont="1" applyAlignment="1">
      <alignment horizontal="left" vertical="center"/>
    </xf>
    <xf numFmtId="176" fontId="6" fillId="0" borderId="0" xfId="0" applyNumberFormat="1" applyFont="1" applyBorder="1" applyAlignment="1">
      <alignment horizontal="left" vertical="center"/>
    </xf>
    <xf numFmtId="176" fontId="0" fillId="0" borderId="0" xfId="0" applyNumberFormat="1" applyAlignment="1">
      <alignment horizontal="right" vertical="center"/>
    </xf>
    <xf numFmtId="176" fontId="6" fillId="0" borderId="0" xfId="0" applyNumberFormat="1" applyFont="1" applyAlignment="1">
      <alignment horizontal="left" vertical="center"/>
    </xf>
    <xf numFmtId="176" fontId="0" fillId="0" borderId="0" xfId="0" applyNumberFormat="1" applyAlignment="1">
      <alignment horizontal="right" vertical="center"/>
    </xf>
    <xf numFmtId="177" fontId="0" fillId="0" borderId="5" xfId="0" applyNumberFormat="1" applyBorder="1">
      <alignment vertical="center"/>
    </xf>
    <xf numFmtId="177" fontId="0" fillId="0" borderId="1" xfId="0" applyNumberFormat="1" applyBorder="1" applyAlignment="1">
      <alignment horizontal="center" vertical="center"/>
    </xf>
    <xf numFmtId="177" fontId="0" fillId="0" borderId="5" xfId="0" applyNumberFormat="1" applyBorder="1" applyAlignment="1">
      <alignment horizontal="center" vertical="center"/>
    </xf>
    <xf numFmtId="176" fontId="12" fillId="0" borderId="1" xfId="0" applyNumberFormat="1" applyFont="1" applyBorder="1">
      <alignment vertical="center"/>
    </xf>
    <xf numFmtId="176" fontId="0" fillId="0" borderId="0" xfId="0" applyNumberFormat="1" applyBorder="1" applyAlignment="1">
      <alignment horizontal="left" vertical="center" wrapText="1"/>
    </xf>
    <xf numFmtId="176" fontId="5" fillId="0" borderId="1" xfId="0" applyNumberFormat="1" applyFont="1" applyBorder="1" applyAlignment="1">
      <alignment horizontal="right" vertical="center"/>
    </xf>
    <xf numFmtId="177" fontId="5" fillId="0" borderId="1" xfId="0" applyNumberFormat="1" applyFont="1" applyBorder="1">
      <alignment vertical="center"/>
    </xf>
    <xf numFmtId="176" fontId="15" fillId="0" borderId="1" xfId="0" applyNumberFormat="1" applyFont="1" applyBorder="1">
      <alignment vertical="center"/>
    </xf>
    <xf numFmtId="176" fontId="0" fillId="0" borderId="0" xfId="0" applyNumberFormat="1" applyBorder="1" applyAlignment="1">
      <alignment horizontal="left" vertical="center" wrapText="1"/>
    </xf>
    <xf numFmtId="176" fontId="0" fillId="0" borderId="0" xfId="0" applyNumberFormat="1" applyAlignment="1">
      <alignment horizontal="right" vertical="center"/>
    </xf>
    <xf numFmtId="176" fontId="6" fillId="0" borderId="0" xfId="0" applyNumberFormat="1" applyFont="1" applyBorder="1" applyAlignment="1">
      <alignment horizontal="left" vertical="center"/>
    </xf>
    <xf numFmtId="176" fontId="0" fillId="0" borderId="0" xfId="0" applyNumberFormat="1" applyAlignment="1">
      <alignment horizontal="left" vertical="center"/>
    </xf>
    <xf numFmtId="177" fontId="17" fillId="0" borderId="1" xfId="0" applyNumberFormat="1" applyFont="1" applyBorder="1" applyAlignment="1">
      <alignment horizontal="center" vertical="center"/>
    </xf>
    <xf numFmtId="177" fontId="17" fillId="0" borderId="5" xfId="0" applyNumberFormat="1" applyFont="1" applyBorder="1" applyAlignment="1">
      <alignment horizontal="center" vertical="center"/>
    </xf>
    <xf numFmtId="177" fontId="17" fillId="0" borderId="1" xfId="0" applyNumberFormat="1" applyFont="1" applyBorder="1">
      <alignment vertical="center"/>
    </xf>
    <xf numFmtId="177" fontId="6" fillId="0" borderId="1" xfId="0" applyNumberFormat="1" applyFont="1" applyBorder="1">
      <alignment vertical="center"/>
    </xf>
    <xf numFmtId="177" fontId="6" fillId="0" borderId="1" xfId="0" applyNumberFormat="1" applyFont="1" applyBorder="1" applyAlignment="1">
      <alignment horizontal="center" vertical="center"/>
    </xf>
    <xf numFmtId="176" fontId="0" fillId="0" borderId="0" xfId="0" applyNumberFormat="1" applyBorder="1" applyAlignment="1">
      <alignment horizontal="left" vertical="center"/>
    </xf>
    <xf numFmtId="176" fontId="0" fillId="0" borderId="0" xfId="0" applyNumberFormat="1" applyBorder="1" applyAlignment="1">
      <alignment horizontal="left" vertical="center"/>
    </xf>
    <xf numFmtId="176" fontId="17" fillId="0" borderId="0" xfId="0" applyNumberFormat="1" applyFont="1" applyBorder="1" applyAlignment="1">
      <alignment horizontal="center" vertical="center"/>
    </xf>
    <xf numFmtId="176" fontId="16" fillId="0" borderId="0" xfId="0" applyNumberFormat="1" applyFont="1" applyBorder="1" applyAlignment="1">
      <alignment horizontal="right" vertical="center"/>
    </xf>
    <xf numFmtId="176" fontId="17" fillId="0" borderId="0" xfId="0" applyNumberFormat="1" applyFont="1" applyBorder="1" applyAlignment="1">
      <alignment horizontal="right" vertical="center"/>
    </xf>
    <xf numFmtId="177" fontId="0" fillId="0" borderId="0" xfId="0" applyNumberFormat="1" applyBorder="1">
      <alignment vertical="center"/>
    </xf>
    <xf numFmtId="176" fontId="16" fillId="0" borderId="0" xfId="0" applyNumberFormat="1" applyFont="1" applyBorder="1">
      <alignment vertical="center"/>
    </xf>
    <xf numFmtId="176" fontId="6" fillId="2" borderId="1" xfId="0" applyNumberFormat="1" applyFont="1" applyFill="1" applyBorder="1" applyAlignment="1">
      <alignment horizontal="center" vertical="center"/>
    </xf>
    <xf numFmtId="177" fontId="17" fillId="2" borderId="1" xfId="0" applyNumberFormat="1" applyFont="1" applyFill="1" applyBorder="1" applyAlignment="1">
      <alignment horizontal="center" vertical="center"/>
    </xf>
    <xf numFmtId="177" fontId="17" fillId="2" borderId="1" xfId="0" applyNumberFormat="1" applyFont="1" applyFill="1" applyBorder="1">
      <alignment vertical="center"/>
    </xf>
    <xf numFmtId="176" fontId="0" fillId="3" borderId="1" xfId="0" applyNumberFormat="1" applyFill="1" applyBorder="1">
      <alignment vertical="center"/>
    </xf>
    <xf numFmtId="176" fontId="6" fillId="3" borderId="0" xfId="0" applyNumberFormat="1" applyFont="1" applyFill="1" applyAlignment="1">
      <alignment horizontal="center" vertical="center"/>
    </xf>
    <xf numFmtId="177" fontId="0" fillId="3" borderId="1" xfId="0" applyNumberFormat="1" applyFill="1" applyBorder="1">
      <alignment vertical="center"/>
    </xf>
    <xf numFmtId="176" fontId="15" fillId="3" borderId="1" xfId="0" applyNumberFormat="1" applyFont="1" applyFill="1" applyBorder="1">
      <alignment vertical="center"/>
    </xf>
    <xf numFmtId="176" fontId="5" fillId="3" borderId="1" xfId="0" applyNumberFormat="1" applyFont="1" applyFill="1" applyBorder="1" applyAlignment="1">
      <alignment horizontal="center" vertical="center"/>
    </xf>
    <xf numFmtId="177" fontId="6" fillId="3" borderId="1" xfId="0" applyNumberFormat="1" applyFont="1" applyFill="1" applyBorder="1" applyAlignment="1">
      <alignment horizontal="center" vertical="center"/>
    </xf>
    <xf numFmtId="176" fontId="6" fillId="3" borderId="1" xfId="0" applyNumberFormat="1" applyFont="1" applyFill="1" applyBorder="1" applyAlignment="1">
      <alignment horizontal="center" vertical="center"/>
    </xf>
    <xf numFmtId="176" fontId="0" fillId="3" borderId="1" xfId="0" applyNumberFormat="1" applyFill="1" applyBorder="1" applyAlignment="1">
      <alignment horizontal="left" vertical="center"/>
    </xf>
    <xf numFmtId="176" fontId="6" fillId="2" borderId="1" xfId="0" applyNumberFormat="1" applyFont="1" applyFill="1" applyBorder="1">
      <alignment vertical="center"/>
    </xf>
    <xf numFmtId="176" fontId="5" fillId="0" borderId="0" xfId="0" applyNumberFormat="1" applyFont="1" applyBorder="1" applyAlignment="1">
      <alignment horizontal="center" vertical="center"/>
    </xf>
    <xf numFmtId="177" fontId="17" fillId="0" borderId="0" xfId="0" applyNumberFormat="1" applyFont="1" applyBorder="1">
      <alignment vertical="center"/>
    </xf>
    <xf numFmtId="177" fontId="18" fillId="3" borderId="0" xfId="0" applyNumberFormat="1" applyFont="1" applyFill="1" applyBorder="1">
      <alignment vertical="center"/>
    </xf>
    <xf numFmtId="177" fontId="17" fillId="2" borderId="5" xfId="0" applyNumberFormat="1" applyFont="1" applyFill="1" applyBorder="1" applyAlignment="1">
      <alignment horizontal="center" vertical="center"/>
    </xf>
    <xf numFmtId="176" fontId="17" fillId="2" borderId="1" xfId="0" applyNumberFormat="1" applyFont="1" applyFill="1" applyBorder="1" applyAlignment="1">
      <alignment horizontal="center" vertical="center"/>
    </xf>
    <xf numFmtId="177" fontId="7" fillId="2" borderId="1" xfId="0" applyNumberFormat="1" applyFont="1" applyFill="1" applyBorder="1" applyAlignment="1">
      <alignment horizontal="right" vertical="center"/>
    </xf>
    <xf numFmtId="177" fontId="7" fillId="2" borderId="1" xfId="0" applyNumberFormat="1" applyFont="1" applyFill="1" applyBorder="1">
      <alignment vertical="center"/>
    </xf>
    <xf numFmtId="176" fontId="17" fillId="0" borderId="0" xfId="0" applyNumberFormat="1" applyFont="1" applyAlignment="1">
      <alignment horizontal="left" vertical="center"/>
    </xf>
    <xf numFmtId="177" fontId="17" fillId="2" borderId="5" xfId="0" applyNumberFormat="1" applyFont="1" applyFill="1" applyBorder="1">
      <alignment vertical="center"/>
    </xf>
    <xf numFmtId="176" fontId="17" fillId="2" borderId="1" xfId="0" applyNumberFormat="1" applyFont="1" applyFill="1" applyBorder="1">
      <alignment vertical="center"/>
    </xf>
    <xf numFmtId="176" fontId="0" fillId="0" borderId="3" xfId="0" applyNumberFormat="1" applyBorder="1" applyAlignment="1">
      <alignment horizontal="center" vertical="center"/>
    </xf>
    <xf numFmtId="176" fontId="0" fillId="0" borderId="2" xfId="0" applyNumberFormat="1" applyBorder="1" applyAlignment="1">
      <alignment horizontal="center" vertical="center"/>
    </xf>
    <xf numFmtId="176" fontId="0" fillId="0" borderId="0" xfId="0" applyNumberFormat="1" applyBorder="1" applyAlignment="1">
      <alignment horizontal="center" vertical="center"/>
    </xf>
    <xf numFmtId="176" fontId="0" fillId="0" borderId="0" xfId="0" applyNumberFormat="1" applyBorder="1" applyAlignment="1">
      <alignment horizontal="left" vertical="center"/>
    </xf>
    <xf numFmtId="176" fontId="6" fillId="0" borderId="0" xfId="0" applyNumberFormat="1" applyFont="1" applyBorder="1" applyAlignment="1">
      <alignment horizontal="left" vertical="center"/>
    </xf>
    <xf numFmtId="176" fontId="0" fillId="0" borderId="0" xfId="0" applyNumberFormat="1" applyBorder="1" applyAlignment="1">
      <alignment horizontal="left" vertical="center" wrapText="1"/>
    </xf>
    <xf numFmtId="176" fontId="0" fillId="0" borderId="3" xfId="0" applyNumberFormat="1" applyBorder="1" applyAlignment="1">
      <alignment horizontal="right" vertical="center"/>
    </xf>
    <xf numFmtId="176" fontId="0" fillId="0" borderId="2" xfId="0" applyNumberFormat="1" applyBorder="1" applyAlignment="1">
      <alignment horizontal="right" vertical="center"/>
    </xf>
    <xf numFmtId="176" fontId="0" fillId="0" borderId="3" xfId="0" applyNumberFormat="1" applyBorder="1" applyAlignment="1">
      <alignment horizontal="left" vertical="center"/>
    </xf>
    <xf numFmtId="176" fontId="0" fillId="0" borderId="2" xfId="0" applyNumberFormat="1" applyBorder="1" applyAlignment="1">
      <alignment horizontal="left" vertical="center"/>
    </xf>
    <xf numFmtId="176" fontId="8" fillId="0" borderId="0" xfId="0" applyNumberFormat="1" applyFont="1" applyAlignment="1">
      <alignment horizontal="left" vertical="center"/>
    </xf>
    <xf numFmtId="176" fontId="6" fillId="0" borderId="8" xfId="0" applyNumberFormat="1" applyFont="1" applyBorder="1" applyAlignment="1">
      <alignment horizontal="left" vertical="center"/>
    </xf>
    <xf numFmtId="176" fontId="5" fillId="0" borderId="3" xfId="0" applyNumberFormat="1" applyFont="1" applyBorder="1" applyAlignment="1">
      <alignment horizontal="right" vertical="center"/>
    </xf>
    <xf numFmtId="176" fontId="5" fillId="0" borderId="2" xfId="0" applyNumberFormat="1" applyFont="1" applyBorder="1" applyAlignment="1">
      <alignment horizontal="right" vertical="center"/>
    </xf>
    <xf numFmtId="176" fontId="0" fillId="3" borderId="3" xfId="0" applyNumberFormat="1" applyFill="1" applyBorder="1" applyAlignment="1">
      <alignment horizontal="left" vertical="center"/>
    </xf>
    <xf numFmtId="176" fontId="0" fillId="3" borderId="2" xfId="0" applyNumberFormat="1" applyFill="1" applyBorder="1" applyAlignment="1">
      <alignment horizontal="left" vertical="center"/>
    </xf>
    <xf numFmtId="176" fontId="9" fillId="0" borderId="3" xfId="0" applyNumberFormat="1" applyFont="1" applyBorder="1" applyAlignment="1">
      <alignment horizontal="right" vertical="center"/>
    </xf>
    <xf numFmtId="176" fontId="2" fillId="0" borderId="2" xfId="0" applyNumberFormat="1" applyFont="1" applyBorder="1" applyAlignment="1">
      <alignment horizontal="right" vertical="center"/>
    </xf>
    <xf numFmtId="176" fontId="7" fillId="0" borderId="3" xfId="0" applyNumberFormat="1" applyFont="1" applyBorder="1" applyAlignment="1">
      <alignment horizontal="right" vertical="center"/>
    </xf>
    <xf numFmtId="176" fontId="7" fillId="0" borderId="2" xfId="0" applyNumberFormat="1" applyFont="1" applyBorder="1" applyAlignment="1">
      <alignment horizontal="right" vertical="center"/>
    </xf>
    <xf numFmtId="176" fontId="17" fillId="0" borderId="0" xfId="0" applyNumberFormat="1" applyFont="1" applyAlignment="1">
      <alignment horizontal="center" vertical="center"/>
    </xf>
    <xf numFmtId="176" fontId="0" fillId="0" borderId="0" xfId="0" applyNumberFormat="1" applyAlignment="1">
      <alignment horizontal="right" vertical="center"/>
    </xf>
    <xf numFmtId="176" fontId="6" fillId="0" borderId="0" xfId="0" applyNumberFormat="1" applyFont="1" applyAlignment="1">
      <alignment horizontal="left" vertical="center"/>
    </xf>
    <xf numFmtId="176" fontId="2" fillId="0" borderId="5" xfId="0" applyNumberFormat="1" applyFont="1" applyBorder="1" applyAlignment="1">
      <alignment horizontal="left" vertical="center" wrapText="1"/>
    </xf>
    <xf numFmtId="176" fontId="0" fillId="0" borderId="6" xfId="0" applyNumberFormat="1" applyBorder="1" applyAlignment="1">
      <alignment horizontal="left" vertical="center" wrapText="1"/>
    </xf>
    <xf numFmtId="176" fontId="0" fillId="0" borderId="4" xfId="0" applyNumberFormat="1" applyBorder="1" applyAlignment="1">
      <alignment horizontal="left" vertical="center" wrapText="1"/>
    </xf>
    <xf numFmtId="176" fontId="10" fillId="0" borderId="3" xfId="0" applyNumberFormat="1" applyFont="1" applyBorder="1" applyAlignment="1">
      <alignment horizontal="right" vertical="center"/>
    </xf>
    <xf numFmtId="176" fontId="11" fillId="0" borderId="2" xfId="0" applyNumberFormat="1" applyFont="1" applyBorder="1" applyAlignment="1">
      <alignment horizontal="right" vertical="center"/>
    </xf>
    <xf numFmtId="176" fontId="7" fillId="0" borderId="3" xfId="0" applyNumberFormat="1" applyFont="1" applyBorder="1" applyAlignment="1">
      <alignment horizontal="left" vertical="center"/>
    </xf>
    <xf numFmtId="176" fontId="7" fillId="0" borderId="2" xfId="0" applyNumberFormat="1" applyFont="1" applyBorder="1" applyAlignment="1">
      <alignment horizontal="left" vertical="center"/>
    </xf>
    <xf numFmtId="176" fontId="6" fillId="0" borderId="11" xfId="0" applyNumberFormat="1" applyFont="1" applyBorder="1" applyAlignment="1">
      <alignment horizontal="left" vertical="center" wrapText="1"/>
    </xf>
    <xf numFmtId="176" fontId="6" fillId="0" borderId="0" xfId="0" applyNumberFormat="1" applyFont="1" applyBorder="1" applyAlignment="1">
      <alignment horizontal="left" vertical="center" wrapText="1"/>
    </xf>
    <xf numFmtId="176" fontId="6" fillId="0" borderId="12" xfId="0" applyNumberFormat="1" applyFont="1" applyBorder="1" applyAlignment="1">
      <alignment horizontal="left" vertical="center" wrapText="1"/>
    </xf>
    <xf numFmtId="176" fontId="0" fillId="0" borderId="11" xfId="0" applyNumberFormat="1" applyBorder="1" applyAlignment="1">
      <alignment horizontal="left" vertical="center" wrapText="1"/>
    </xf>
    <xf numFmtId="176" fontId="0" fillId="0" borderId="12" xfId="0" applyNumberFormat="1" applyBorder="1" applyAlignment="1">
      <alignment horizontal="left" vertical="center" wrapText="1"/>
    </xf>
    <xf numFmtId="176" fontId="0" fillId="0" borderId="3" xfId="0" applyNumberFormat="1" applyBorder="1" applyAlignment="1">
      <alignment horizontal="left" vertical="center" wrapText="1"/>
    </xf>
    <xf numFmtId="176" fontId="0" fillId="0" borderId="15" xfId="0" applyNumberFormat="1" applyBorder="1" applyAlignment="1">
      <alignment horizontal="left" vertical="center" wrapText="1"/>
    </xf>
    <xf numFmtId="176" fontId="0" fillId="0" borderId="2" xfId="0" applyNumberFormat="1" applyBorder="1" applyAlignment="1">
      <alignment horizontal="left" vertical="center" wrapText="1"/>
    </xf>
    <xf numFmtId="176" fontId="0" fillId="0" borderId="8" xfId="0" applyNumberFormat="1" applyBorder="1" applyAlignment="1">
      <alignment horizontal="left" vertical="center"/>
    </xf>
    <xf numFmtId="176" fontId="9" fillId="0" borderId="3" xfId="0" applyNumberFormat="1" applyFont="1" applyBorder="1" applyAlignment="1">
      <alignment horizontal="left" vertical="center"/>
    </xf>
    <xf numFmtId="176" fontId="2" fillId="0" borderId="2" xfId="0" applyNumberFormat="1" applyFont="1" applyBorder="1" applyAlignment="1">
      <alignment horizontal="left" vertical="center"/>
    </xf>
    <xf numFmtId="176" fontId="3" fillId="0" borderId="3" xfId="0" applyNumberFormat="1" applyFont="1" applyBorder="1" applyAlignment="1">
      <alignment horizontal="left" vertical="center"/>
    </xf>
    <xf numFmtId="176" fontId="4" fillId="0" borderId="2" xfId="0" applyNumberFormat="1" applyFont="1" applyBorder="1" applyAlignment="1">
      <alignment horizontal="left" vertical="center"/>
    </xf>
    <xf numFmtId="176" fontId="14" fillId="0" borderId="9" xfId="0" applyNumberFormat="1" applyFont="1" applyBorder="1" applyAlignment="1">
      <alignment horizontal="left" vertical="center" wrapText="1"/>
    </xf>
    <xf numFmtId="176" fontId="13" fillId="0" borderId="7" xfId="0" applyNumberFormat="1" applyFont="1" applyBorder="1" applyAlignment="1">
      <alignment horizontal="left" vertical="center" wrapText="1"/>
    </xf>
    <xf numFmtId="176" fontId="13" fillId="0" borderId="10" xfId="0" applyNumberFormat="1" applyFont="1" applyBorder="1" applyAlignment="1">
      <alignment horizontal="left" vertical="center" wrapText="1"/>
    </xf>
    <xf numFmtId="176" fontId="0" fillId="0" borderId="13" xfId="0" applyNumberFormat="1" applyBorder="1" applyAlignment="1">
      <alignment horizontal="left" vertical="center" wrapText="1"/>
    </xf>
    <xf numFmtId="176" fontId="0" fillId="0" borderId="8" xfId="0" applyNumberFormat="1" applyBorder="1" applyAlignment="1">
      <alignment horizontal="left" vertical="center" wrapText="1"/>
    </xf>
    <xf numFmtId="176" fontId="0" fillId="0" borderId="14" xfId="0" applyNumberFormat="1" applyBorder="1" applyAlignment="1">
      <alignment horizontal="left" vertical="center" wrapText="1"/>
    </xf>
    <xf numFmtId="176" fontId="0" fillId="0" borderId="0" xfId="0" applyNumberFormat="1" applyAlignment="1">
      <alignment horizontal="center" vertical="center"/>
    </xf>
    <xf numFmtId="176" fontId="0" fillId="0" borderId="3" xfId="0" applyNumberFormat="1" applyBorder="1" applyAlignment="1">
      <alignment horizontal="left" vertical="center" shrinkToFit="1"/>
    </xf>
    <xf numFmtId="176" fontId="0" fillId="0" borderId="2" xfId="0" applyNumberFormat="1" applyBorder="1" applyAlignment="1">
      <alignment horizontal="left" vertical="center" shrinkToFit="1"/>
    </xf>
    <xf numFmtId="176" fontId="0" fillId="0" borderId="0" xfId="0" applyNumberForma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8"/>
  <sheetViews>
    <sheetView tabSelected="1" zoomScaleNormal="100" workbookViewId="0">
      <selection activeCell="D7" sqref="D7"/>
    </sheetView>
  </sheetViews>
  <sheetFormatPr defaultRowHeight="13.5"/>
  <cols>
    <col min="1" max="1" width="6.25" style="1" customWidth="1"/>
    <col min="2" max="2" width="10.625" style="1" customWidth="1"/>
    <col min="3" max="3" width="12.5" style="1" hidden="1" customWidth="1"/>
    <col min="4" max="4" width="12.5" style="7" customWidth="1"/>
    <col min="5" max="5" width="12.5" style="49" customWidth="1"/>
    <col min="6" max="6" width="12.5" style="1" customWidth="1"/>
    <col min="7" max="7" width="27.625" style="1" customWidth="1"/>
    <col min="8" max="8" width="9" style="1"/>
    <col min="9" max="9" width="9.875" style="1" bestFit="1" customWidth="1"/>
    <col min="10" max="16384" width="9" style="1"/>
  </cols>
  <sheetData>
    <row r="1" spans="1:8">
      <c r="A1" s="106" t="s">
        <v>140</v>
      </c>
      <c r="B1" s="106"/>
      <c r="C1" s="106"/>
      <c r="D1" s="106"/>
      <c r="E1" s="106"/>
      <c r="F1" s="106"/>
      <c r="G1" s="106"/>
    </row>
    <row r="2" spans="1:8">
      <c r="A2" s="107" t="s">
        <v>93</v>
      </c>
      <c r="B2" s="107"/>
      <c r="C2" s="107"/>
      <c r="D2" s="107"/>
      <c r="E2" s="107"/>
      <c r="F2" s="107"/>
      <c r="G2" s="107"/>
    </row>
    <row r="3" spans="1:8">
      <c r="A3" s="108" t="s">
        <v>32</v>
      </c>
      <c r="B3" s="108"/>
      <c r="C3" s="108"/>
      <c r="D3" s="108"/>
      <c r="E3" s="108"/>
      <c r="F3" s="108"/>
      <c r="G3" s="108"/>
    </row>
    <row r="4" spans="1:8">
      <c r="A4" s="30" t="s">
        <v>88</v>
      </c>
      <c r="B4" s="30"/>
      <c r="C4" s="30"/>
      <c r="D4" s="30"/>
      <c r="E4" s="30"/>
      <c r="F4" s="30"/>
      <c r="G4" s="30"/>
    </row>
    <row r="5" spans="1:8">
      <c r="A5" s="86" t="s">
        <v>3</v>
      </c>
      <c r="B5" s="87"/>
      <c r="D5" s="28" t="s">
        <v>94</v>
      </c>
      <c r="E5" s="64" t="s">
        <v>132</v>
      </c>
      <c r="F5" s="28" t="s">
        <v>2</v>
      </c>
      <c r="G5" s="2" t="s">
        <v>1</v>
      </c>
    </row>
    <row r="6" spans="1:8">
      <c r="A6" s="94" t="s">
        <v>9</v>
      </c>
      <c r="B6" s="95"/>
      <c r="C6" s="20">
        <v>1242478</v>
      </c>
      <c r="D6" s="52">
        <v>1117489</v>
      </c>
      <c r="E6" s="65">
        <v>1117489</v>
      </c>
      <c r="F6" s="21"/>
      <c r="G6" s="3"/>
      <c r="H6" s="1" t="s">
        <v>45</v>
      </c>
    </row>
    <row r="7" spans="1:8">
      <c r="A7" s="94" t="s">
        <v>31</v>
      </c>
      <c r="B7" s="95"/>
      <c r="C7" s="28">
        <v>1000000</v>
      </c>
      <c r="D7" s="53">
        <v>1200000</v>
      </c>
      <c r="E7" s="79">
        <v>2373500</v>
      </c>
      <c r="F7" s="21">
        <v>1173500</v>
      </c>
      <c r="G7" s="109" t="s">
        <v>131</v>
      </c>
    </row>
    <row r="8" spans="1:8">
      <c r="A8" s="94" t="s">
        <v>30</v>
      </c>
      <c r="B8" s="95"/>
      <c r="C8" s="3">
        <v>990000</v>
      </c>
      <c r="D8" s="54">
        <v>1140000</v>
      </c>
      <c r="E8" s="66">
        <v>2358000</v>
      </c>
      <c r="F8" s="21">
        <v>1218000</v>
      </c>
      <c r="G8" s="110"/>
    </row>
    <row r="9" spans="1:8">
      <c r="A9" s="94" t="s">
        <v>29</v>
      </c>
      <c r="B9" s="95"/>
      <c r="C9" s="3">
        <v>10000</v>
      </c>
      <c r="D9" s="54">
        <v>60000</v>
      </c>
      <c r="E9" s="66">
        <v>10000</v>
      </c>
      <c r="F9" s="21" t="s">
        <v>136</v>
      </c>
      <c r="G9" s="111"/>
    </row>
    <row r="10" spans="1:8">
      <c r="A10" s="94" t="s">
        <v>14</v>
      </c>
      <c r="B10" s="95"/>
      <c r="C10" s="28">
        <v>100</v>
      </c>
      <c r="D10" s="52">
        <v>100</v>
      </c>
      <c r="E10" s="65">
        <v>5500</v>
      </c>
      <c r="F10" s="21">
        <v>5400</v>
      </c>
      <c r="G10" s="3"/>
    </row>
    <row r="11" spans="1:8">
      <c r="A11" s="92" t="s">
        <v>46</v>
      </c>
      <c r="B11" s="93"/>
      <c r="C11" s="3">
        <v>100</v>
      </c>
      <c r="D11" s="54">
        <v>100</v>
      </c>
      <c r="E11" s="66"/>
      <c r="F11" s="21"/>
      <c r="G11" s="3"/>
    </row>
    <row r="12" spans="1:8">
      <c r="A12" s="94" t="s">
        <v>12</v>
      </c>
      <c r="B12" s="95"/>
      <c r="C12" s="18">
        <f>C6+C7+C10</f>
        <v>2242578</v>
      </c>
      <c r="D12" s="54">
        <v>2317589</v>
      </c>
      <c r="E12" s="66">
        <v>3490989</v>
      </c>
      <c r="F12" s="21">
        <v>1173400</v>
      </c>
      <c r="G12" s="3"/>
      <c r="H12" s="1" t="s">
        <v>45</v>
      </c>
    </row>
    <row r="13" spans="1:8">
      <c r="A13" s="58"/>
      <c r="B13" s="58"/>
      <c r="C13" s="76"/>
      <c r="D13" s="77"/>
      <c r="E13" s="78"/>
      <c r="F13" s="62"/>
      <c r="G13" s="5"/>
    </row>
    <row r="14" spans="1:8">
      <c r="A14" s="25" t="s">
        <v>89</v>
      </c>
      <c r="B14" s="25"/>
      <c r="C14" s="25"/>
      <c r="D14" s="25"/>
      <c r="E14" s="51"/>
      <c r="F14" s="25"/>
      <c r="G14" s="25"/>
    </row>
    <row r="15" spans="1:8">
      <c r="A15" s="86" t="s">
        <v>3</v>
      </c>
      <c r="B15" s="87"/>
      <c r="C15" s="28" t="s">
        <v>95</v>
      </c>
      <c r="D15" s="28" t="s">
        <v>94</v>
      </c>
      <c r="E15" s="80" t="s">
        <v>132</v>
      </c>
      <c r="F15" s="28" t="s">
        <v>2</v>
      </c>
      <c r="G15" s="2" t="s">
        <v>1</v>
      </c>
    </row>
    <row r="16" spans="1:8">
      <c r="A16" s="74" t="s">
        <v>27</v>
      </c>
      <c r="B16" s="74"/>
      <c r="C16" s="71">
        <v>475000</v>
      </c>
      <c r="D16" s="72">
        <v>465000</v>
      </c>
      <c r="E16" s="65">
        <v>354891</v>
      </c>
      <c r="F16" s="69">
        <v>110109</v>
      </c>
      <c r="G16" s="67"/>
    </row>
    <row r="17" spans="1:7">
      <c r="A17" s="92" t="s">
        <v>26</v>
      </c>
      <c r="B17" s="93"/>
      <c r="C17" s="3">
        <v>5000</v>
      </c>
      <c r="D17" s="22">
        <v>5000</v>
      </c>
      <c r="E17" s="81">
        <v>3000</v>
      </c>
      <c r="F17" s="21">
        <v>2000</v>
      </c>
      <c r="G17" s="3"/>
    </row>
    <row r="18" spans="1:7">
      <c r="A18" s="92" t="s">
        <v>25</v>
      </c>
      <c r="B18" s="93"/>
      <c r="C18" s="3">
        <v>350000</v>
      </c>
      <c r="D18" s="22">
        <v>350000</v>
      </c>
      <c r="E18" s="81">
        <v>263000</v>
      </c>
      <c r="F18" s="21">
        <v>87000</v>
      </c>
      <c r="G18" s="15" t="s">
        <v>133</v>
      </c>
    </row>
    <row r="19" spans="1:7">
      <c r="A19" s="92" t="s">
        <v>24</v>
      </c>
      <c r="B19" s="93"/>
      <c r="C19" s="3">
        <v>60000</v>
      </c>
      <c r="D19" s="22">
        <v>50000</v>
      </c>
      <c r="E19" s="81">
        <v>30491</v>
      </c>
      <c r="F19" s="21">
        <v>19509</v>
      </c>
      <c r="G19" s="15" t="s">
        <v>134</v>
      </c>
    </row>
    <row r="20" spans="1:7">
      <c r="A20" s="92" t="s">
        <v>23</v>
      </c>
      <c r="B20" s="93"/>
      <c r="C20" s="3">
        <v>10000</v>
      </c>
      <c r="D20" s="22">
        <v>10000</v>
      </c>
      <c r="E20" s="81">
        <v>3600</v>
      </c>
      <c r="F20" s="21">
        <v>6400</v>
      </c>
      <c r="G20" s="3" t="s">
        <v>78</v>
      </c>
    </row>
    <row r="21" spans="1:7">
      <c r="A21" s="98" t="s">
        <v>43</v>
      </c>
      <c r="B21" s="99"/>
      <c r="C21" s="19">
        <v>50000</v>
      </c>
      <c r="D21" s="22">
        <v>50000</v>
      </c>
      <c r="E21" s="81">
        <v>54800</v>
      </c>
      <c r="F21" s="21" t="s">
        <v>137</v>
      </c>
      <c r="G21" s="15" t="s">
        <v>83</v>
      </c>
    </row>
    <row r="22" spans="1:7">
      <c r="A22" s="100" t="s">
        <v>22</v>
      </c>
      <c r="B22" s="101"/>
      <c r="C22" s="71">
        <v>845000</v>
      </c>
      <c r="D22" s="73">
        <f>SUM(D23:D27)</f>
        <v>830000</v>
      </c>
      <c r="E22" s="80">
        <v>769089</v>
      </c>
      <c r="F22" s="69">
        <v>60911</v>
      </c>
      <c r="G22" s="67"/>
    </row>
    <row r="23" spans="1:7">
      <c r="A23" s="92" t="s">
        <v>21</v>
      </c>
      <c r="B23" s="93"/>
      <c r="C23" s="3">
        <v>400000</v>
      </c>
      <c r="D23" s="21">
        <v>300000</v>
      </c>
      <c r="E23" s="82">
        <v>44506</v>
      </c>
      <c r="F23" s="21">
        <v>255494</v>
      </c>
      <c r="G23" s="3" t="s">
        <v>77</v>
      </c>
    </row>
    <row r="24" spans="1:7">
      <c r="A24" s="92" t="s">
        <v>20</v>
      </c>
      <c r="B24" s="93"/>
      <c r="C24" s="3">
        <v>126000</v>
      </c>
      <c r="D24" s="46">
        <v>100000</v>
      </c>
      <c r="E24" s="82">
        <v>76605</v>
      </c>
      <c r="F24" s="21">
        <v>23395</v>
      </c>
      <c r="G24" s="3" t="s">
        <v>76</v>
      </c>
    </row>
    <row r="25" spans="1:7">
      <c r="A25" s="92" t="s">
        <v>19</v>
      </c>
      <c r="B25" s="93"/>
      <c r="C25" s="3">
        <v>29000</v>
      </c>
      <c r="D25" s="46">
        <v>120000</v>
      </c>
      <c r="E25" s="82">
        <v>235002</v>
      </c>
      <c r="F25" s="21" t="s">
        <v>138</v>
      </c>
      <c r="G25" s="3" t="s">
        <v>79</v>
      </c>
    </row>
    <row r="26" spans="1:7">
      <c r="A26" s="92" t="s">
        <v>18</v>
      </c>
      <c r="B26" s="93"/>
      <c r="C26" s="19">
        <v>280000</v>
      </c>
      <c r="D26" s="21">
        <v>300000</v>
      </c>
      <c r="E26" s="82">
        <v>409520</v>
      </c>
      <c r="F26" s="21" t="s">
        <v>139</v>
      </c>
      <c r="G26" s="3" t="s">
        <v>74</v>
      </c>
    </row>
    <row r="27" spans="1:7">
      <c r="A27" s="98" t="s">
        <v>44</v>
      </c>
      <c r="B27" s="99"/>
      <c r="C27" s="19">
        <v>10000</v>
      </c>
      <c r="D27" s="21">
        <v>10000</v>
      </c>
      <c r="E27" s="82">
        <v>3456</v>
      </c>
      <c r="F27" s="21">
        <v>6544</v>
      </c>
      <c r="G27" s="3"/>
    </row>
    <row r="28" spans="1:7">
      <c r="A28" s="100" t="s">
        <v>17</v>
      </c>
      <c r="B28" s="101"/>
      <c r="C28" s="71">
        <v>685000</v>
      </c>
      <c r="D28" s="72">
        <f>SUM(D29:D36)</f>
        <v>785000</v>
      </c>
      <c r="E28" s="65">
        <v>685859</v>
      </c>
      <c r="F28" s="69">
        <v>99141</v>
      </c>
      <c r="G28" s="67"/>
    </row>
    <row r="29" spans="1:7">
      <c r="A29" s="92" t="s">
        <v>16</v>
      </c>
      <c r="B29" s="93"/>
      <c r="C29" s="3">
        <v>25000</v>
      </c>
      <c r="D29" s="21">
        <v>25000</v>
      </c>
      <c r="E29" s="82">
        <v>20000</v>
      </c>
      <c r="F29" s="21">
        <v>5000</v>
      </c>
      <c r="G29" s="15" t="s">
        <v>36</v>
      </c>
    </row>
    <row r="30" spans="1:7">
      <c r="A30" s="92" t="s">
        <v>15</v>
      </c>
      <c r="B30" s="93"/>
      <c r="C30" s="3">
        <v>100000</v>
      </c>
      <c r="D30" s="21">
        <v>100000</v>
      </c>
      <c r="E30" s="82">
        <v>100000</v>
      </c>
      <c r="F30" s="21">
        <v>0</v>
      </c>
      <c r="G30" s="16" t="s">
        <v>37</v>
      </c>
    </row>
    <row r="31" spans="1:7">
      <c r="A31" s="92" t="s">
        <v>69</v>
      </c>
      <c r="B31" s="93"/>
      <c r="C31" s="19">
        <v>150000</v>
      </c>
      <c r="D31" s="21">
        <v>240000</v>
      </c>
      <c r="E31" s="82">
        <v>236895</v>
      </c>
      <c r="F31" s="21">
        <v>3105</v>
      </c>
      <c r="G31" s="16" t="s">
        <v>50</v>
      </c>
    </row>
    <row r="32" spans="1:7">
      <c r="A32" s="26" t="s">
        <v>70</v>
      </c>
      <c r="B32" s="27"/>
      <c r="C32" s="19">
        <v>100000</v>
      </c>
      <c r="D32" s="21">
        <v>150000</v>
      </c>
      <c r="E32" s="82">
        <v>108964</v>
      </c>
      <c r="F32" s="21">
        <v>40136</v>
      </c>
      <c r="G32" s="16" t="s">
        <v>75</v>
      </c>
    </row>
    <row r="33" spans="1:9">
      <c r="A33" s="102" t="s">
        <v>64</v>
      </c>
      <c r="B33" s="103"/>
      <c r="C33" s="19">
        <v>250000</v>
      </c>
      <c r="D33" s="22">
        <v>200000</v>
      </c>
      <c r="E33" s="81">
        <v>200000</v>
      </c>
      <c r="F33" s="21">
        <v>0</v>
      </c>
      <c r="G33" s="16" t="s">
        <v>38</v>
      </c>
    </row>
    <row r="34" spans="1:9">
      <c r="A34" s="92" t="s">
        <v>34</v>
      </c>
      <c r="B34" s="93"/>
      <c r="C34" s="3">
        <v>30000</v>
      </c>
      <c r="D34" s="22">
        <v>30000</v>
      </c>
      <c r="E34" s="81">
        <v>20000</v>
      </c>
      <c r="F34" s="21">
        <v>10000</v>
      </c>
      <c r="G34" s="47" t="s">
        <v>135</v>
      </c>
    </row>
    <row r="35" spans="1:9">
      <c r="A35" s="98" t="s">
        <v>67</v>
      </c>
      <c r="B35" s="99"/>
      <c r="C35" s="19">
        <v>20000</v>
      </c>
      <c r="D35" s="22">
        <v>30000</v>
      </c>
      <c r="E35" s="81">
        <v>0</v>
      </c>
      <c r="F35" s="21">
        <v>30000</v>
      </c>
      <c r="G35" s="16"/>
    </row>
    <row r="36" spans="1:9">
      <c r="A36" s="104" t="s">
        <v>68</v>
      </c>
      <c r="B36" s="105"/>
      <c r="C36" s="19">
        <v>10000</v>
      </c>
      <c r="D36" s="22">
        <v>10000</v>
      </c>
      <c r="E36" s="81">
        <v>0</v>
      </c>
      <c r="F36" s="21">
        <v>10000</v>
      </c>
      <c r="G36" s="16"/>
      <c r="I36" s="1" t="s">
        <v>86</v>
      </c>
    </row>
    <row r="37" spans="1:9">
      <c r="A37" s="100" t="s">
        <v>126</v>
      </c>
      <c r="B37" s="101"/>
      <c r="C37" s="67">
        <v>0</v>
      </c>
      <c r="D37" s="68">
        <v>30000</v>
      </c>
      <c r="E37" s="80">
        <v>0</v>
      </c>
      <c r="F37" s="69">
        <v>30000</v>
      </c>
      <c r="G37" s="70" t="s">
        <v>127</v>
      </c>
    </row>
    <row r="38" spans="1:9">
      <c r="A38" s="94" t="s">
        <v>13</v>
      </c>
      <c r="B38" s="95"/>
      <c r="C38" s="19">
        <v>237578</v>
      </c>
      <c r="D38" s="56">
        <v>207589</v>
      </c>
      <c r="E38" s="65">
        <v>0</v>
      </c>
      <c r="F38" s="21">
        <v>207589</v>
      </c>
      <c r="G38" s="3" t="s">
        <v>73</v>
      </c>
      <c r="I38" s="1" t="s">
        <v>86</v>
      </c>
    </row>
    <row r="39" spans="1:9">
      <c r="A39" s="94" t="s">
        <v>12</v>
      </c>
      <c r="B39" s="95"/>
      <c r="C39" s="18">
        <f>C16+C22+C28+C38</f>
        <v>2242578</v>
      </c>
      <c r="D39" s="55">
        <f>D16+D22+D28+D37+D38</f>
        <v>2317589</v>
      </c>
      <c r="E39" s="66">
        <v>1809839</v>
      </c>
      <c r="F39" s="21">
        <v>507750</v>
      </c>
      <c r="G39" s="3" t="s">
        <v>84</v>
      </c>
      <c r="I39" s="1" t="s">
        <v>86</v>
      </c>
    </row>
    <row r="40" spans="1:9" ht="7.5" customHeight="1">
      <c r="A40" s="4"/>
      <c r="B40" s="4"/>
      <c r="C40" s="4"/>
      <c r="D40" s="6"/>
      <c r="E40" s="61"/>
      <c r="F40" s="5" t="s">
        <v>86</v>
      </c>
      <c r="G40" s="5" t="s">
        <v>45</v>
      </c>
      <c r="H40" s="1" t="s">
        <v>85</v>
      </c>
      <c r="I40" s="1" t="s">
        <v>86</v>
      </c>
    </row>
    <row r="41" spans="1:9">
      <c r="A41" s="25" t="s">
        <v>90</v>
      </c>
      <c r="B41" s="25"/>
      <c r="C41" s="25"/>
      <c r="D41" s="25"/>
      <c r="E41" s="83"/>
      <c r="F41" s="25"/>
      <c r="G41" s="25"/>
      <c r="I41" s="1" t="s">
        <v>86</v>
      </c>
    </row>
    <row r="42" spans="1:9">
      <c r="A42" s="86" t="s">
        <v>3</v>
      </c>
      <c r="B42" s="87"/>
      <c r="C42" s="28" t="s">
        <v>95</v>
      </c>
      <c r="D42" s="28" t="s">
        <v>94</v>
      </c>
      <c r="E42" s="80" t="s">
        <v>132</v>
      </c>
      <c r="F42" s="28" t="s">
        <v>2</v>
      </c>
      <c r="G42" s="2" t="s">
        <v>1</v>
      </c>
    </row>
    <row r="43" spans="1:9">
      <c r="A43" s="94" t="s">
        <v>10</v>
      </c>
      <c r="B43" s="95"/>
      <c r="C43" s="45">
        <v>2242578</v>
      </c>
      <c r="D43" s="40">
        <v>2317589</v>
      </c>
      <c r="E43" s="84">
        <v>3490989</v>
      </c>
      <c r="F43" s="21">
        <v>1173400</v>
      </c>
      <c r="G43" s="8" t="s">
        <v>45</v>
      </c>
    </row>
    <row r="44" spans="1:9">
      <c r="A44" s="94" t="s">
        <v>4</v>
      </c>
      <c r="B44" s="95"/>
      <c r="C44" s="45">
        <v>2242578</v>
      </c>
      <c r="D44" s="21">
        <v>2317589</v>
      </c>
      <c r="E44" s="66">
        <v>1809839</v>
      </c>
      <c r="F44" s="21">
        <v>507750</v>
      </c>
      <c r="G44" s="9" t="s">
        <v>45</v>
      </c>
    </row>
    <row r="45" spans="1:9">
      <c r="A45" s="94" t="s">
        <v>11</v>
      </c>
      <c r="B45" s="95"/>
      <c r="C45" s="3">
        <v>0</v>
      </c>
      <c r="D45" s="3">
        <v>0</v>
      </c>
      <c r="E45" s="85">
        <v>1681150</v>
      </c>
      <c r="F45" s="21"/>
      <c r="G45" s="3"/>
    </row>
    <row r="46" spans="1:9">
      <c r="A46" s="89" t="s">
        <v>39</v>
      </c>
      <c r="B46" s="89"/>
      <c r="C46" s="89"/>
      <c r="D46" s="89"/>
      <c r="E46" s="89"/>
      <c r="F46" s="89"/>
      <c r="G46" s="89"/>
    </row>
    <row r="47" spans="1:9">
      <c r="A47" s="89" t="s">
        <v>49</v>
      </c>
      <c r="B47" s="89"/>
      <c r="C47" s="89"/>
      <c r="D47" s="89"/>
      <c r="E47" s="89"/>
      <c r="F47" s="89"/>
      <c r="G47" s="89"/>
    </row>
    <row r="48" spans="1:9">
      <c r="A48" s="89" t="s">
        <v>48</v>
      </c>
      <c r="B48" s="89"/>
      <c r="C48" s="89"/>
      <c r="D48" s="89"/>
      <c r="E48" s="89"/>
      <c r="F48" s="89"/>
      <c r="G48" s="89"/>
    </row>
    <row r="49" spans="1:7">
      <c r="A49" s="89" t="s">
        <v>82</v>
      </c>
      <c r="B49" s="89"/>
      <c r="C49" s="89"/>
      <c r="D49" s="89"/>
      <c r="E49" s="89"/>
      <c r="F49" s="89"/>
      <c r="G49" s="89"/>
    </row>
    <row r="50" spans="1:7" ht="14.25" customHeight="1">
      <c r="A50" s="91"/>
      <c r="B50" s="91"/>
      <c r="C50" s="91"/>
      <c r="D50" s="91"/>
      <c r="E50" s="91"/>
      <c r="F50" s="91"/>
      <c r="G50" s="91"/>
    </row>
    <row r="51" spans="1:7" ht="14.25">
      <c r="A51" s="96" t="s">
        <v>52</v>
      </c>
      <c r="B51" s="96"/>
      <c r="C51" s="96"/>
      <c r="D51" s="96"/>
      <c r="E51" s="96"/>
      <c r="F51" s="96"/>
      <c r="G51" s="96"/>
    </row>
    <row r="52" spans="1:7">
      <c r="A52" s="97" t="s">
        <v>53</v>
      </c>
      <c r="B52" s="97"/>
      <c r="C52" s="97"/>
      <c r="D52" s="97"/>
      <c r="E52" s="97"/>
      <c r="F52" s="97"/>
      <c r="G52" s="97"/>
    </row>
    <row r="53" spans="1:7">
      <c r="A53" s="86" t="s">
        <v>35</v>
      </c>
      <c r="B53" s="87"/>
      <c r="C53" s="28" t="s">
        <v>66</v>
      </c>
      <c r="D53" s="28" t="s">
        <v>94</v>
      </c>
      <c r="E53" s="64" t="s">
        <v>132</v>
      </c>
      <c r="F53" s="28" t="s">
        <v>2</v>
      </c>
      <c r="G53" s="2" t="s">
        <v>1</v>
      </c>
    </row>
    <row r="54" spans="1:7">
      <c r="A54" s="92" t="s">
        <v>9</v>
      </c>
      <c r="B54" s="93"/>
      <c r="C54" s="28">
        <v>154000</v>
      </c>
      <c r="D54" s="28">
        <v>164000</v>
      </c>
      <c r="E54" s="64">
        <v>164000</v>
      </c>
      <c r="F54" s="21"/>
      <c r="G54" s="3" t="s">
        <v>128</v>
      </c>
    </row>
    <row r="55" spans="1:7">
      <c r="A55" s="94" t="s">
        <v>8</v>
      </c>
      <c r="B55" s="95"/>
      <c r="C55" s="28">
        <v>10000</v>
      </c>
      <c r="D55" s="28">
        <v>10000</v>
      </c>
      <c r="E55" s="64">
        <v>65000</v>
      </c>
      <c r="F55" s="21">
        <v>55000</v>
      </c>
      <c r="G55" s="3" t="s">
        <v>129</v>
      </c>
    </row>
    <row r="56" spans="1:7">
      <c r="A56" s="92" t="s">
        <v>7</v>
      </c>
      <c r="B56" s="93"/>
      <c r="C56" s="3">
        <v>10000</v>
      </c>
      <c r="D56" s="3">
        <v>10000</v>
      </c>
      <c r="E56" s="75">
        <v>65000</v>
      </c>
      <c r="F56" s="21">
        <v>55000</v>
      </c>
      <c r="G56" s="3"/>
    </row>
    <row r="57" spans="1:7">
      <c r="A57" s="92" t="s">
        <v>6</v>
      </c>
      <c r="B57" s="93"/>
      <c r="C57" s="3">
        <v>0</v>
      </c>
      <c r="D57" s="3">
        <v>0</v>
      </c>
      <c r="E57" s="75">
        <v>0</v>
      </c>
      <c r="F57" s="21"/>
      <c r="G57" s="3"/>
    </row>
    <row r="58" spans="1:7">
      <c r="A58" s="94" t="s">
        <v>5</v>
      </c>
      <c r="B58" s="95"/>
      <c r="C58" s="3">
        <v>0</v>
      </c>
      <c r="D58" s="28">
        <v>0</v>
      </c>
      <c r="E58" s="64">
        <v>0</v>
      </c>
      <c r="F58" s="21"/>
      <c r="G58" s="3"/>
    </row>
    <row r="59" spans="1:7">
      <c r="A59" s="86" t="s">
        <v>0</v>
      </c>
      <c r="B59" s="87"/>
      <c r="C59" s="28">
        <v>164000</v>
      </c>
      <c r="D59" s="28">
        <v>174000</v>
      </c>
      <c r="E59" s="64">
        <v>229000</v>
      </c>
      <c r="F59" s="21">
        <v>55000</v>
      </c>
      <c r="G59" s="3"/>
    </row>
    <row r="60" spans="1:7">
      <c r="A60" s="89" t="s">
        <v>39</v>
      </c>
      <c r="B60" s="89"/>
      <c r="C60" s="89"/>
      <c r="D60" s="89"/>
      <c r="E60" s="89"/>
      <c r="F60" s="89"/>
      <c r="G60" s="89"/>
    </row>
    <row r="61" spans="1:7" ht="27.75" customHeight="1">
      <c r="A61" s="91" t="s">
        <v>51</v>
      </c>
      <c r="B61" s="91"/>
      <c r="C61" s="91"/>
      <c r="D61" s="91"/>
      <c r="E61" s="91"/>
      <c r="F61" s="91"/>
      <c r="G61" s="91"/>
    </row>
    <row r="62" spans="1:7" ht="7.5" customHeight="1">
      <c r="A62" s="17"/>
      <c r="B62" s="17"/>
      <c r="C62" s="17"/>
      <c r="D62" s="17"/>
      <c r="E62" s="48"/>
      <c r="F62" s="17"/>
      <c r="G62" s="17"/>
    </row>
    <row r="63" spans="1:7" ht="7.5" customHeight="1">
      <c r="A63" s="17"/>
      <c r="B63" s="17"/>
      <c r="C63" s="17"/>
      <c r="D63" s="17"/>
      <c r="E63" s="48"/>
      <c r="F63" s="17"/>
      <c r="G63" s="17"/>
    </row>
    <row r="64" spans="1:7">
      <c r="A64" s="90"/>
      <c r="B64" s="90"/>
      <c r="C64" s="90"/>
      <c r="D64" s="90"/>
      <c r="E64" s="90"/>
      <c r="F64" s="90"/>
      <c r="G64" s="90"/>
    </row>
    <row r="65" spans="1:7" ht="7.5" customHeight="1">
      <c r="A65" s="29"/>
      <c r="B65" s="29"/>
      <c r="C65" s="29"/>
      <c r="D65" s="29"/>
      <c r="E65" s="50"/>
      <c r="F65" s="29"/>
      <c r="G65" s="29"/>
    </row>
    <row r="66" spans="1:7">
      <c r="A66" s="89"/>
      <c r="B66" s="89"/>
      <c r="C66" s="89"/>
      <c r="D66" s="89"/>
      <c r="E66" s="89"/>
      <c r="F66" s="89"/>
      <c r="G66" s="89"/>
    </row>
    <row r="67" spans="1:7">
      <c r="A67" s="88"/>
      <c r="B67" s="88"/>
      <c r="C67" s="10"/>
      <c r="D67" s="10"/>
      <c r="E67" s="59"/>
      <c r="F67" s="10"/>
      <c r="G67" s="10"/>
    </row>
    <row r="68" spans="1:7">
      <c r="A68" s="57"/>
      <c r="B68" s="57"/>
      <c r="C68" s="6"/>
      <c r="D68" s="60"/>
      <c r="E68" s="61"/>
      <c r="F68" s="62"/>
      <c r="G68" s="5"/>
    </row>
    <row r="69" spans="1:7">
      <c r="A69" s="89"/>
      <c r="B69" s="89"/>
      <c r="C69" s="6"/>
      <c r="D69" s="6"/>
      <c r="E69" s="61"/>
      <c r="F69" s="62"/>
      <c r="G69" s="5"/>
    </row>
    <row r="70" spans="1:7">
      <c r="A70" s="89"/>
      <c r="B70" s="89"/>
      <c r="C70" s="6"/>
      <c r="D70" s="6"/>
      <c r="E70" s="61"/>
      <c r="F70" s="62"/>
      <c r="G70" s="5"/>
    </row>
    <row r="71" spans="1:7">
      <c r="A71" s="89"/>
      <c r="B71" s="89"/>
      <c r="C71" s="6"/>
      <c r="D71" s="6"/>
      <c r="E71" s="61"/>
      <c r="F71" s="62"/>
      <c r="G71" s="5"/>
    </row>
    <row r="72" spans="1:7">
      <c r="A72" s="89"/>
      <c r="B72" s="89"/>
      <c r="C72" s="6"/>
      <c r="D72" s="60"/>
      <c r="E72" s="61"/>
      <c r="F72" s="62"/>
      <c r="G72" s="5"/>
    </row>
    <row r="73" spans="1:7" ht="7.5" customHeight="1">
      <c r="A73" s="57"/>
      <c r="B73" s="57"/>
      <c r="C73" s="6"/>
      <c r="D73" s="6"/>
      <c r="E73" s="6"/>
      <c r="F73" s="6"/>
      <c r="G73" s="5"/>
    </row>
    <row r="74" spans="1:7">
      <c r="A74" s="89"/>
      <c r="B74" s="89"/>
      <c r="C74" s="89"/>
      <c r="D74" s="89"/>
      <c r="E74" s="89"/>
      <c r="F74" s="89"/>
      <c r="G74" s="89"/>
    </row>
    <row r="75" spans="1:7">
      <c r="A75" s="88"/>
      <c r="B75" s="88"/>
      <c r="C75" s="10"/>
      <c r="D75" s="10"/>
      <c r="E75" s="10"/>
      <c r="F75" s="10"/>
      <c r="G75" s="10"/>
    </row>
    <row r="76" spans="1:7">
      <c r="A76" s="89"/>
      <c r="B76" s="89"/>
      <c r="C76" s="6"/>
      <c r="D76" s="6"/>
      <c r="E76" s="6"/>
      <c r="F76" s="62"/>
      <c r="G76" s="5"/>
    </row>
    <row r="77" spans="1:7">
      <c r="A77" s="89"/>
      <c r="B77" s="89"/>
      <c r="C77" s="6"/>
      <c r="D77" s="6"/>
      <c r="E77" s="6"/>
      <c r="F77" s="62"/>
      <c r="G77" s="5"/>
    </row>
    <row r="78" spans="1:7">
      <c r="A78" s="89"/>
      <c r="B78" s="89"/>
      <c r="C78" s="6"/>
      <c r="D78" s="6"/>
      <c r="E78" s="6"/>
      <c r="F78" s="62"/>
      <c r="G78" s="5"/>
    </row>
    <row r="79" spans="1:7">
      <c r="A79" s="89"/>
      <c r="B79" s="89"/>
      <c r="C79" s="6"/>
      <c r="D79" s="60"/>
      <c r="E79" s="60"/>
      <c r="F79" s="62"/>
      <c r="G79" s="5"/>
    </row>
    <row r="80" spans="1:7">
      <c r="A80" s="89"/>
      <c r="B80" s="89"/>
      <c r="C80" s="6"/>
      <c r="D80" s="60"/>
      <c r="E80" s="60"/>
      <c r="F80" s="62"/>
      <c r="G80" s="5"/>
    </row>
    <row r="81" spans="1:8" ht="7.5" customHeight="1">
      <c r="A81" s="57"/>
      <c r="B81" s="57"/>
      <c r="C81" s="6"/>
      <c r="D81" s="6"/>
      <c r="E81" s="6"/>
      <c r="F81" s="6"/>
      <c r="G81" s="5"/>
    </row>
    <row r="82" spans="1:8">
      <c r="A82" s="89"/>
      <c r="B82" s="89"/>
      <c r="C82" s="89"/>
      <c r="D82" s="89"/>
      <c r="E82" s="89"/>
      <c r="F82" s="89"/>
      <c r="G82" s="89"/>
    </row>
    <row r="83" spans="1:8">
      <c r="A83" s="88"/>
      <c r="B83" s="88"/>
      <c r="C83" s="10"/>
      <c r="D83" s="10"/>
      <c r="E83" s="10"/>
      <c r="F83" s="10"/>
      <c r="G83" s="10"/>
    </row>
    <row r="84" spans="1:8">
      <c r="A84" s="89"/>
      <c r="B84" s="89"/>
      <c r="C84" s="6"/>
      <c r="D84" s="5"/>
      <c r="E84" s="5"/>
      <c r="F84" s="62"/>
      <c r="G84" s="5"/>
    </row>
    <row r="85" spans="1:8">
      <c r="A85" s="89"/>
      <c r="B85" s="89"/>
      <c r="C85" s="6"/>
      <c r="D85" s="63"/>
      <c r="E85" s="63"/>
      <c r="F85" s="62"/>
      <c r="G85" s="5"/>
    </row>
    <row r="86" spans="1:8">
      <c r="A86" s="89"/>
      <c r="B86" s="89"/>
      <c r="C86" s="6"/>
      <c r="D86" s="5"/>
      <c r="E86" s="5"/>
      <c r="F86" s="5"/>
      <c r="G86" s="5"/>
    </row>
    <row r="87" spans="1:8" ht="13.5" customHeight="1">
      <c r="A87" s="91"/>
      <c r="B87" s="91"/>
      <c r="C87" s="91"/>
      <c r="D87" s="91"/>
      <c r="E87" s="91"/>
      <c r="F87" s="91"/>
      <c r="G87" s="91"/>
    </row>
    <row r="88" spans="1:8" ht="42.75" customHeight="1">
      <c r="A88" s="91"/>
      <c r="B88" s="91"/>
      <c r="C88" s="91"/>
      <c r="D88" s="91"/>
      <c r="E88" s="91"/>
      <c r="F88" s="91"/>
      <c r="G88" s="91"/>
      <c r="H88" s="44"/>
    </row>
  </sheetData>
  <sheetProtection sheet="1" objects="1" scenarios="1" selectLockedCells="1" selectUnlockedCells="1"/>
  <mergeCells count="76">
    <mergeCell ref="A88:G88"/>
    <mergeCell ref="A77:B77"/>
    <mergeCell ref="A78:B78"/>
    <mergeCell ref="A86:B86"/>
    <mergeCell ref="A79:B79"/>
    <mergeCell ref="A80:B80"/>
    <mergeCell ref="A83:B83"/>
    <mergeCell ref="A84:B84"/>
    <mergeCell ref="A85:B85"/>
    <mergeCell ref="A87:G87"/>
    <mergeCell ref="A82:G82"/>
    <mergeCell ref="A25:B25"/>
    <mergeCell ref="A26:B26"/>
    <mergeCell ref="A1:G1"/>
    <mergeCell ref="A2:G2"/>
    <mergeCell ref="A3:G3"/>
    <mergeCell ref="G7:G9"/>
    <mergeCell ref="A24:B24"/>
    <mergeCell ref="A19:B19"/>
    <mergeCell ref="A20:B20"/>
    <mergeCell ref="A21:B21"/>
    <mergeCell ref="A22:B22"/>
    <mergeCell ref="A23:B23"/>
    <mergeCell ref="A5:B5"/>
    <mergeCell ref="A15:B15"/>
    <mergeCell ref="A17:B17"/>
    <mergeCell ref="A18:B18"/>
    <mergeCell ref="A33:B33"/>
    <mergeCell ref="A34:B34"/>
    <mergeCell ref="A35:B35"/>
    <mergeCell ref="A36:B36"/>
    <mergeCell ref="A57:B57"/>
    <mergeCell ref="A49:G49"/>
    <mergeCell ref="A50:G50"/>
    <mergeCell ref="A46:G46"/>
    <mergeCell ref="A47:G47"/>
    <mergeCell ref="A38:B38"/>
    <mergeCell ref="A42:B42"/>
    <mergeCell ref="A43:B43"/>
    <mergeCell ref="A44:B44"/>
    <mergeCell ref="A37:B37"/>
    <mergeCell ref="A39:B39"/>
    <mergeCell ref="A27:B27"/>
    <mergeCell ref="A28:B28"/>
    <mergeCell ref="A29:B29"/>
    <mergeCell ref="A30:B30"/>
    <mergeCell ref="A31:B31"/>
    <mergeCell ref="A6:B6"/>
    <mergeCell ref="A7:B7"/>
    <mergeCell ref="A8:B8"/>
    <mergeCell ref="A9:B9"/>
    <mergeCell ref="A10:B10"/>
    <mergeCell ref="A11:B11"/>
    <mergeCell ref="A12:B12"/>
    <mergeCell ref="A76:B76"/>
    <mergeCell ref="A45:B45"/>
    <mergeCell ref="A53:B53"/>
    <mergeCell ref="A54:B54"/>
    <mergeCell ref="A55:B55"/>
    <mergeCell ref="A56:B56"/>
    <mergeCell ref="A51:G51"/>
    <mergeCell ref="A52:G52"/>
    <mergeCell ref="A48:G48"/>
    <mergeCell ref="A58:B58"/>
    <mergeCell ref="A71:B71"/>
    <mergeCell ref="A74:G74"/>
    <mergeCell ref="A72:B72"/>
    <mergeCell ref="A75:B75"/>
    <mergeCell ref="A59:B59"/>
    <mergeCell ref="A67:B67"/>
    <mergeCell ref="A69:B69"/>
    <mergeCell ref="A70:B70"/>
    <mergeCell ref="A60:G60"/>
    <mergeCell ref="A64:G64"/>
    <mergeCell ref="A61:G61"/>
    <mergeCell ref="A66:G66"/>
  </mergeCells>
  <phoneticPr fontId="1"/>
  <pageMargins left="0.7" right="0.7" top="0.75" bottom="0.75" header="0.3" footer="0.3"/>
  <pageSetup paperSize="9" scale="96" orientation="portrait" horizontalDpi="4294967293" verticalDpi="0" r:id="rId1"/>
  <rowBreaks count="2" manualBreakCount="2">
    <brk id="50" max="16383" man="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zoomScale="154" zoomScaleNormal="154" workbookViewId="0">
      <selection activeCell="F42" sqref="F42"/>
    </sheetView>
  </sheetViews>
  <sheetFormatPr defaultRowHeight="13.5"/>
  <cols>
    <col min="1" max="1" width="6.25" style="1" customWidth="1"/>
    <col min="2" max="2" width="7.625" style="1" customWidth="1"/>
    <col min="3" max="3" width="12.5" style="1" customWidth="1"/>
    <col min="4" max="4" width="12.5" style="37" customWidth="1"/>
    <col min="5" max="7" width="12.5" style="1" customWidth="1"/>
    <col min="8" max="8" width="36.875" style="1" customWidth="1"/>
    <col min="9" max="16384" width="9" style="1"/>
  </cols>
  <sheetData>
    <row r="1" spans="1:8">
      <c r="A1" s="135" t="s">
        <v>92</v>
      </c>
      <c r="B1" s="135"/>
      <c r="C1" s="135"/>
      <c r="D1" s="135"/>
      <c r="E1" s="135"/>
      <c r="F1" s="135"/>
      <c r="G1" s="135"/>
      <c r="H1" s="135"/>
    </row>
    <row r="2" spans="1:8">
      <c r="A2" s="138" t="s">
        <v>130</v>
      </c>
      <c r="B2" s="138"/>
      <c r="C2" s="138"/>
      <c r="D2" s="138"/>
      <c r="E2" s="138"/>
      <c r="F2" s="138"/>
      <c r="G2" s="107" t="s">
        <v>93</v>
      </c>
      <c r="H2" s="107"/>
    </row>
    <row r="3" spans="1:8" ht="7.5" customHeight="1">
      <c r="A3" s="39"/>
      <c r="B3" s="39"/>
      <c r="C3" s="39"/>
      <c r="D3" s="39"/>
      <c r="E3" s="39"/>
      <c r="F3" s="39"/>
      <c r="G3" s="39"/>
      <c r="H3" s="39"/>
    </row>
    <row r="4" spans="1:8">
      <c r="A4" s="108" t="s">
        <v>32</v>
      </c>
      <c r="B4" s="108"/>
      <c r="C4" s="108"/>
      <c r="D4" s="108"/>
      <c r="E4" s="108"/>
      <c r="F4" s="108"/>
      <c r="G4" s="108"/>
      <c r="H4" s="108"/>
    </row>
    <row r="5" spans="1:8" ht="7.5" customHeight="1">
      <c r="A5" s="38"/>
      <c r="B5" s="38"/>
      <c r="C5" s="38"/>
      <c r="D5" s="38"/>
      <c r="E5" s="38"/>
      <c r="F5" s="38"/>
      <c r="G5" s="38"/>
      <c r="H5" s="38"/>
    </row>
    <row r="6" spans="1:8">
      <c r="A6" s="30" t="s">
        <v>88</v>
      </c>
      <c r="B6" s="30"/>
      <c r="C6" s="30"/>
      <c r="D6" s="30"/>
      <c r="E6" s="30"/>
      <c r="F6" s="30"/>
      <c r="G6" s="30"/>
      <c r="H6" s="30"/>
    </row>
    <row r="7" spans="1:8">
      <c r="A7" s="86" t="s">
        <v>3</v>
      </c>
      <c r="B7" s="87"/>
      <c r="C7" s="28" t="s">
        <v>95</v>
      </c>
      <c r="D7" s="28" t="s">
        <v>91</v>
      </c>
      <c r="E7" s="28" t="s">
        <v>2</v>
      </c>
      <c r="F7" s="28" t="s">
        <v>94</v>
      </c>
      <c r="G7" s="28" t="s">
        <v>2</v>
      </c>
      <c r="H7" s="28" t="s">
        <v>1</v>
      </c>
    </row>
    <row r="8" spans="1:8">
      <c r="A8" s="94" t="s">
        <v>9</v>
      </c>
      <c r="B8" s="95"/>
      <c r="C8" s="28">
        <v>1242478</v>
      </c>
      <c r="D8" s="20">
        <v>1164078</v>
      </c>
      <c r="E8" s="21">
        <f t="shared" ref="E8:E13" si="0">D8-C8</f>
        <v>-78400</v>
      </c>
      <c r="F8" s="41">
        <v>1164078</v>
      </c>
      <c r="G8" s="22">
        <f>F8-C8</f>
        <v>-78400</v>
      </c>
      <c r="H8" s="3"/>
    </row>
    <row r="9" spans="1:8">
      <c r="A9" s="94" t="s">
        <v>31</v>
      </c>
      <c r="B9" s="95"/>
      <c r="C9" s="28">
        <v>1000000</v>
      </c>
      <c r="D9" s="28">
        <v>1692190</v>
      </c>
      <c r="E9" s="21">
        <f t="shared" si="0"/>
        <v>692190</v>
      </c>
      <c r="F9" s="42">
        <v>1200000</v>
      </c>
      <c r="G9" s="22">
        <f t="shared" ref="G9:G14" si="1">F9-C9</f>
        <v>200000</v>
      </c>
      <c r="H9" s="109" t="s">
        <v>80</v>
      </c>
    </row>
    <row r="10" spans="1:8">
      <c r="A10" s="94" t="s">
        <v>30</v>
      </c>
      <c r="B10" s="95"/>
      <c r="C10" s="3">
        <v>990000</v>
      </c>
      <c r="D10" s="3">
        <v>1637000</v>
      </c>
      <c r="E10" s="21">
        <f t="shared" si="0"/>
        <v>647000</v>
      </c>
      <c r="F10" s="21">
        <v>1140000</v>
      </c>
      <c r="G10" s="22">
        <f t="shared" si="1"/>
        <v>150000</v>
      </c>
      <c r="H10" s="110"/>
    </row>
    <row r="11" spans="1:8">
      <c r="A11" s="94" t="s">
        <v>29</v>
      </c>
      <c r="B11" s="95"/>
      <c r="C11" s="3">
        <v>10000</v>
      </c>
      <c r="D11" s="3">
        <v>55190</v>
      </c>
      <c r="E11" s="21">
        <f t="shared" si="0"/>
        <v>45190</v>
      </c>
      <c r="F11" s="21">
        <v>50000</v>
      </c>
      <c r="G11" s="22">
        <f t="shared" si="1"/>
        <v>40000</v>
      </c>
      <c r="H11" s="111"/>
    </row>
    <row r="12" spans="1:8">
      <c r="A12" s="94" t="s">
        <v>14</v>
      </c>
      <c r="B12" s="95"/>
      <c r="C12" s="28">
        <v>100</v>
      </c>
      <c r="D12" s="28">
        <v>12000</v>
      </c>
      <c r="E12" s="21">
        <f t="shared" si="0"/>
        <v>11900</v>
      </c>
      <c r="F12" s="41">
        <v>10000</v>
      </c>
      <c r="G12" s="22">
        <f t="shared" si="1"/>
        <v>9900</v>
      </c>
      <c r="H12" s="3"/>
    </row>
    <row r="13" spans="1:8">
      <c r="A13" s="92" t="s">
        <v>46</v>
      </c>
      <c r="B13" s="93"/>
      <c r="C13" s="3">
        <v>100</v>
      </c>
      <c r="D13" s="3">
        <v>12000</v>
      </c>
      <c r="E13" s="21">
        <f t="shared" si="0"/>
        <v>11900</v>
      </c>
      <c r="F13" s="21">
        <v>10000</v>
      </c>
      <c r="G13" s="22">
        <f t="shared" si="1"/>
        <v>9900</v>
      </c>
      <c r="H13" s="3"/>
    </row>
    <row r="14" spans="1:8">
      <c r="A14" s="94" t="s">
        <v>12</v>
      </c>
      <c r="B14" s="95"/>
      <c r="C14" s="28">
        <f>C8+C9+C12</f>
        <v>2242578</v>
      </c>
      <c r="D14" s="18">
        <v>2686668</v>
      </c>
      <c r="E14" s="21">
        <f>D14-C14</f>
        <v>444090</v>
      </c>
      <c r="F14" s="21">
        <f>F8+F9+F12</f>
        <v>2374078</v>
      </c>
      <c r="G14" s="22">
        <f t="shared" si="1"/>
        <v>131500</v>
      </c>
      <c r="H14" s="3"/>
    </row>
    <row r="15" spans="1:8" ht="7.5" customHeight="1">
      <c r="A15" s="33"/>
      <c r="B15" s="33"/>
      <c r="C15" s="6"/>
      <c r="D15" s="5"/>
      <c r="E15" s="5"/>
      <c r="F15" s="5"/>
      <c r="G15" s="5"/>
      <c r="H15" s="5"/>
    </row>
    <row r="16" spans="1:8">
      <c r="A16" s="25" t="s">
        <v>89</v>
      </c>
      <c r="B16" s="25"/>
      <c r="C16" s="25"/>
      <c r="D16" s="25"/>
      <c r="E16" s="25"/>
      <c r="F16" s="25"/>
      <c r="G16" s="25"/>
      <c r="H16" s="25"/>
    </row>
    <row r="17" spans="1:8">
      <c r="A17" s="86" t="s">
        <v>3</v>
      </c>
      <c r="B17" s="87"/>
      <c r="C17" s="28" t="s">
        <v>65</v>
      </c>
      <c r="D17" s="28" t="s">
        <v>91</v>
      </c>
      <c r="E17" s="28" t="s">
        <v>2</v>
      </c>
      <c r="F17" s="28" t="s">
        <v>94</v>
      </c>
      <c r="G17" s="28" t="s">
        <v>2</v>
      </c>
      <c r="H17" s="28" t="s">
        <v>1</v>
      </c>
    </row>
    <row r="18" spans="1:8">
      <c r="A18" s="136" t="s">
        <v>28</v>
      </c>
      <c r="B18" s="137"/>
      <c r="C18" s="28">
        <v>0</v>
      </c>
      <c r="D18" s="28">
        <v>0</v>
      </c>
      <c r="E18" s="22">
        <f t="shared" ref="E18:E20" si="2">SUM(D18-C18)</f>
        <v>0</v>
      </c>
      <c r="F18" s="22">
        <v>0</v>
      </c>
      <c r="G18" s="22">
        <f t="shared" ref="G18:G42" si="3">F18-C18</f>
        <v>0</v>
      </c>
      <c r="H18" s="3" t="s">
        <v>47</v>
      </c>
    </row>
    <row r="19" spans="1:8">
      <c r="A19" s="24" t="s">
        <v>27</v>
      </c>
      <c r="B19" s="24"/>
      <c r="C19" s="18">
        <v>475000</v>
      </c>
      <c r="D19" s="18">
        <v>330330</v>
      </c>
      <c r="E19" s="22">
        <f t="shared" si="2"/>
        <v>-144670</v>
      </c>
      <c r="F19" s="41">
        <f>SUM(F20:F24)</f>
        <v>465000</v>
      </c>
      <c r="G19" s="22">
        <f t="shared" si="3"/>
        <v>-10000</v>
      </c>
      <c r="H19" s="3"/>
    </row>
    <row r="20" spans="1:8">
      <c r="A20" s="92" t="s">
        <v>26</v>
      </c>
      <c r="B20" s="93"/>
      <c r="C20" s="3">
        <v>5000</v>
      </c>
      <c r="D20" s="3">
        <v>0</v>
      </c>
      <c r="E20" s="22">
        <f t="shared" si="2"/>
        <v>-5000</v>
      </c>
      <c r="F20" s="22">
        <v>5000</v>
      </c>
      <c r="G20" s="22">
        <f t="shared" si="3"/>
        <v>0</v>
      </c>
      <c r="H20" s="3"/>
    </row>
    <row r="21" spans="1:8">
      <c r="A21" s="92" t="s">
        <v>25</v>
      </c>
      <c r="B21" s="93"/>
      <c r="C21" s="3">
        <v>350000</v>
      </c>
      <c r="D21" s="3">
        <v>263400</v>
      </c>
      <c r="E21" s="22">
        <f>SUM(D21-C21)</f>
        <v>-86600</v>
      </c>
      <c r="F21" s="22">
        <v>350000</v>
      </c>
      <c r="G21" s="22">
        <f t="shared" si="3"/>
        <v>0</v>
      </c>
      <c r="H21" s="15" t="s">
        <v>41</v>
      </c>
    </row>
    <row r="22" spans="1:8">
      <c r="A22" s="92" t="s">
        <v>24</v>
      </c>
      <c r="B22" s="93"/>
      <c r="C22" s="3">
        <v>60000</v>
      </c>
      <c r="D22" s="3">
        <v>40000</v>
      </c>
      <c r="E22" s="22">
        <f t="shared" ref="E22:E24" si="4">SUM(D22-C22)</f>
        <v>-20000</v>
      </c>
      <c r="F22" s="22">
        <v>50000</v>
      </c>
      <c r="G22" s="22">
        <f t="shared" si="3"/>
        <v>-10000</v>
      </c>
      <c r="H22" s="15" t="s">
        <v>42</v>
      </c>
    </row>
    <row r="23" spans="1:8">
      <c r="A23" s="92" t="s">
        <v>23</v>
      </c>
      <c r="B23" s="93"/>
      <c r="C23" s="3">
        <v>10000</v>
      </c>
      <c r="D23" s="3">
        <v>0</v>
      </c>
      <c r="E23" s="22">
        <f t="shared" si="4"/>
        <v>-10000</v>
      </c>
      <c r="F23" s="22">
        <v>10000</v>
      </c>
      <c r="G23" s="22">
        <f t="shared" si="3"/>
        <v>0</v>
      </c>
      <c r="H23" s="3" t="s">
        <v>78</v>
      </c>
    </row>
    <row r="24" spans="1:8">
      <c r="A24" s="98" t="s">
        <v>43</v>
      </c>
      <c r="B24" s="99"/>
      <c r="C24" s="19">
        <v>50000</v>
      </c>
      <c r="D24" s="19">
        <v>20930</v>
      </c>
      <c r="E24" s="22">
        <f t="shared" si="4"/>
        <v>-29070</v>
      </c>
      <c r="F24" s="22">
        <v>50000</v>
      </c>
      <c r="G24" s="22">
        <f t="shared" si="3"/>
        <v>0</v>
      </c>
      <c r="H24" s="43" t="s">
        <v>102</v>
      </c>
    </row>
    <row r="25" spans="1:8">
      <c r="A25" s="94" t="s">
        <v>22</v>
      </c>
      <c r="B25" s="95"/>
      <c r="C25" s="18">
        <f>SUM(C26:C30)</f>
        <v>845000</v>
      </c>
      <c r="D25" s="18">
        <v>695526</v>
      </c>
      <c r="E25" s="3">
        <f>SUM(D25-C25)</f>
        <v>-149474</v>
      </c>
      <c r="F25" s="28">
        <f>SUM(F26:F30)</f>
        <v>830000</v>
      </c>
      <c r="G25" s="22">
        <f t="shared" si="3"/>
        <v>-15000</v>
      </c>
      <c r="H25" s="3"/>
    </row>
    <row r="26" spans="1:8">
      <c r="A26" s="92" t="s">
        <v>21</v>
      </c>
      <c r="B26" s="93"/>
      <c r="C26" s="3">
        <v>400000</v>
      </c>
      <c r="D26" s="3">
        <v>249087</v>
      </c>
      <c r="E26" s="21">
        <f t="shared" ref="E26:E42" si="5">SUM(D26-C26)</f>
        <v>-150913</v>
      </c>
      <c r="F26" s="21">
        <v>300000</v>
      </c>
      <c r="G26" s="22">
        <f t="shared" si="3"/>
        <v>-100000</v>
      </c>
      <c r="H26" s="3" t="s">
        <v>77</v>
      </c>
    </row>
    <row r="27" spans="1:8">
      <c r="A27" s="92" t="s">
        <v>20</v>
      </c>
      <c r="B27" s="93"/>
      <c r="C27" s="3">
        <v>126000</v>
      </c>
      <c r="D27" s="3">
        <v>74589</v>
      </c>
      <c r="E27" s="21">
        <f t="shared" si="5"/>
        <v>-51411</v>
      </c>
      <c r="F27" s="21">
        <v>120000</v>
      </c>
      <c r="G27" s="22">
        <f t="shared" si="3"/>
        <v>-6000</v>
      </c>
      <c r="H27" s="3" t="s">
        <v>76</v>
      </c>
    </row>
    <row r="28" spans="1:8">
      <c r="A28" s="92" t="s">
        <v>19</v>
      </c>
      <c r="B28" s="93"/>
      <c r="C28" s="3">
        <v>29000</v>
      </c>
      <c r="D28" s="3">
        <v>85242</v>
      </c>
      <c r="E28" s="21">
        <f t="shared" si="5"/>
        <v>56242</v>
      </c>
      <c r="F28" s="21">
        <v>100000</v>
      </c>
      <c r="G28" s="22">
        <f t="shared" si="3"/>
        <v>71000</v>
      </c>
      <c r="H28" s="3" t="s">
        <v>101</v>
      </c>
    </row>
    <row r="29" spans="1:8">
      <c r="A29" s="92" t="s">
        <v>18</v>
      </c>
      <c r="B29" s="93"/>
      <c r="C29" s="19">
        <v>280000</v>
      </c>
      <c r="D29" s="19">
        <v>283800</v>
      </c>
      <c r="E29" s="21">
        <f t="shared" si="5"/>
        <v>3800</v>
      </c>
      <c r="F29" s="21">
        <v>300000</v>
      </c>
      <c r="G29" s="22">
        <f t="shared" si="3"/>
        <v>20000</v>
      </c>
      <c r="H29" s="3" t="s">
        <v>74</v>
      </c>
    </row>
    <row r="30" spans="1:8">
      <c r="A30" s="98" t="s">
        <v>44</v>
      </c>
      <c r="B30" s="99"/>
      <c r="C30" s="19">
        <v>10000</v>
      </c>
      <c r="D30" s="19">
        <v>2808</v>
      </c>
      <c r="E30" s="21">
        <f t="shared" si="5"/>
        <v>-7192</v>
      </c>
      <c r="F30" s="21">
        <v>10000</v>
      </c>
      <c r="G30" s="22">
        <f t="shared" si="3"/>
        <v>0</v>
      </c>
      <c r="H30" s="3"/>
    </row>
    <row r="31" spans="1:8">
      <c r="A31" s="94" t="s">
        <v>17</v>
      </c>
      <c r="B31" s="95"/>
      <c r="C31" s="18">
        <f>SUM(C32:C39)</f>
        <v>685000</v>
      </c>
      <c r="D31" s="18">
        <v>659926</v>
      </c>
      <c r="E31" s="21">
        <f t="shared" si="5"/>
        <v>-25074</v>
      </c>
      <c r="F31" s="41">
        <f>SUM(F32:F39)</f>
        <v>785000</v>
      </c>
      <c r="G31" s="22">
        <f t="shared" si="3"/>
        <v>100000</v>
      </c>
      <c r="H31" s="3"/>
    </row>
    <row r="32" spans="1:8">
      <c r="A32" s="92" t="s">
        <v>16</v>
      </c>
      <c r="B32" s="93"/>
      <c r="C32" s="3">
        <v>25000</v>
      </c>
      <c r="D32" s="3">
        <v>21600</v>
      </c>
      <c r="E32" s="21">
        <f t="shared" si="5"/>
        <v>-3400</v>
      </c>
      <c r="F32" s="21">
        <v>25000</v>
      </c>
      <c r="G32" s="22">
        <f t="shared" si="3"/>
        <v>0</v>
      </c>
      <c r="H32" s="15" t="s">
        <v>36</v>
      </c>
    </row>
    <row r="33" spans="1:8">
      <c r="A33" s="92" t="s">
        <v>15</v>
      </c>
      <c r="B33" s="93"/>
      <c r="C33" s="3">
        <v>100000</v>
      </c>
      <c r="D33" s="3">
        <v>100000</v>
      </c>
      <c r="E33" s="21">
        <f t="shared" si="5"/>
        <v>0</v>
      </c>
      <c r="F33" s="21">
        <v>100000</v>
      </c>
      <c r="G33" s="22">
        <f t="shared" si="3"/>
        <v>0</v>
      </c>
      <c r="H33" s="16" t="s">
        <v>37</v>
      </c>
    </row>
    <row r="34" spans="1:8">
      <c r="A34" s="92" t="s">
        <v>69</v>
      </c>
      <c r="B34" s="93"/>
      <c r="C34" s="19">
        <v>150000</v>
      </c>
      <c r="D34" s="19">
        <v>233766</v>
      </c>
      <c r="E34" s="21">
        <f t="shared" si="5"/>
        <v>83766</v>
      </c>
      <c r="F34" s="21">
        <v>240000</v>
      </c>
      <c r="G34" s="22">
        <f t="shared" si="3"/>
        <v>90000</v>
      </c>
      <c r="H34" s="43" t="s">
        <v>104</v>
      </c>
    </row>
    <row r="35" spans="1:8">
      <c r="A35" s="31" t="s">
        <v>70</v>
      </c>
      <c r="B35" s="32"/>
      <c r="C35" s="19">
        <v>100000</v>
      </c>
      <c r="D35" s="19">
        <v>34560</v>
      </c>
      <c r="E35" s="21">
        <f t="shared" si="5"/>
        <v>-65440</v>
      </c>
      <c r="F35" s="21">
        <v>150000</v>
      </c>
      <c r="G35" s="22">
        <f t="shared" si="3"/>
        <v>50000</v>
      </c>
      <c r="H35" s="16" t="s">
        <v>75</v>
      </c>
    </row>
    <row r="36" spans="1:8">
      <c r="A36" s="112" t="s">
        <v>64</v>
      </c>
      <c r="B36" s="113"/>
      <c r="C36" s="19">
        <v>250000</v>
      </c>
      <c r="D36" s="19">
        <v>250000</v>
      </c>
      <c r="E36" s="21">
        <f t="shared" si="5"/>
        <v>0</v>
      </c>
      <c r="F36" s="22">
        <v>200000</v>
      </c>
      <c r="G36" s="22">
        <f t="shared" si="3"/>
        <v>-50000</v>
      </c>
      <c r="H36" s="16" t="s">
        <v>97</v>
      </c>
    </row>
    <row r="37" spans="1:8">
      <c r="A37" s="92" t="s">
        <v>34</v>
      </c>
      <c r="B37" s="93"/>
      <c r="C37" s="3">
        <v>30000</v>
      </c>
      <c r="D37" s="3">
        <v>0</v>
      </c>
      <c r="E37" s="21">
        <f t="shared" si="5"/>
        <v>-30000</v>
      </c>
      <c r="F37" s="22">
        <v>30000</v>
      </c>
      <c r="G37" s="22">
        <f t="shared" si="3"/>
        <v>0</v>
      </c>
      <c r="H37" s="16" t="s">
        <v>96</v>
      </c>
    </row>
    <row r="38" spans="1:8">
      <c r="A38" s="98" t="s">
        <v>67</v>
      </c>
      <c r="B38" s="99"/>
      <c r="C38" s="19">
        <v>20000</v>
      </c>
      <c r="D38" s="19">
        <v>20000</v>
      </c>
      <c r="E38" s="21">
        <f t="shared" si="5"/>
        <v>0</v>
      </c>
      <c r="F38" s="22">
        <v>30000</v>
      </c>
      <c r="G38" s="22">
        <f t="shared" si="3"/>
        <v>10000</v>
      </c>
      <c r="H38" s="16" t="s">
        <v>98</v>
      </c>
    </row>
    <row r="39" spans="1:8">
      <c r="A39" s="104" t="s">
        <v>68</v>
      </c>
      <c r="B39" s="105"/>
      <c r="C39" s="19">
        <v>10000</v>
      </c>
      <c r="D39" s="19">
        <v>0</v>
      </c>
      <c r="E39" s="21">
        <f t="shared" si="5"/>
        <v>-10000</v>
      </c>
      <c r="F39" s="22">
        <v>10000</v>
      </c>
      <c r="G39" s="22">
        <f t="shared" si="3"/>
        <v>0</v>
      </c>
      <c r="H39" s="16" t="s">
        <v>71</v>
      </c>
    </row>
    <row r="40" spans="1:8">
      <c r="A40" s="114" t="s">
        <v>99</v>
      </c>
      <c r="B40" s="115"/>
      <c r="C40" s="19">
        <v>0</v>
      </c>
      <c r="D40" s="19">
        <v>0</v>
      </c>
      <c r="E40" s="21">
        <f t="shared" si="5"/>
        <v>0</v>
      </c>
      <c r="F40" s="41">
        <v>30000</v>
      </c>
      <c r="G40" s="22">
        <f t="shared" si="3"/>
        <v>30000</v>
      </c>
      <c r="H40" s="43" t="s">
        <v>100</v>
      </c>
    </row>
    <row r="41" spans="1:8">
      <c r="A41" s="94" t="s">
        <v>13</v>
      </c>
      <c r="B41" s="95"/>
      <c r="C41" s="18">
        <v>237578</v>
      </c>
      <c r="D41" s="18">
        <v>96808</v>
      </c>
      <c r="E41" s="21">
        <f t="shared" si="5"/>
        <v>-140770</v>
      </c>
      <c r="F41" s="41">
        <v>264078</v>
      </c>
      <c r="G41" s="22">
        <f t="shared" si="3"/>
        <v>26500</v>
      </c>
      <c r="H41" s="3" t="s">
        <v>45</v>
      </c>
    </row>
    <row r="42" spans="1:8">
      <c r="A42" s="94" t="s">
        <v>12</v>
      </c>
      <c r="B42" s="95"/>
      <c r="C42" s="18">
        <f>SUM(C41+C31+C25+C19)</f>
        <v>2242578</v>
      </c>
      <c r="D42" s="18">
        <f>SUM(D41+D31+D25+D19)</f>
        <v>1782590</v>
      </c>
      <c r="E42" s="21">
        <f t="shared" si="5"/>
        <v>-459988</v>
      </c>
      <c r="F42" s="21">
        <f>F19+F25+F31+F40+F41</f>
        <v>2374078</v>
      </c>
      <c r="G42" s="22">
        <f t="shared" si="3"/>
        <v>131500</v>
      </c>
      <c r="H42" s="3" t="s">
        <v>45</v>
      </c>
    </row>
    <row r="43" spans="1:8" ht="7.5" customHeight="1">
      <c r="A43" s="33"/>
      <c r="B43" s="33"/>
      <c r="C43" s="33"/>
      <c r="D43" s="6"/>
      <c r="E43" s="5" t="s">
        <v>45</v>
      </c>
      <c r="F43" s="5"/>
      <c r="G43" s="5"/>
      <c r="H43" s="5" t="s">
        <v>45</v>
      </c>
    </row>
    <row r="44" spans="1:8">
      <c r="A44" s="25" t="s">
        <v>90</v>
      </c>
      <c r="B44" s="25"/>
      <c r="C44" s="25"/>
      <c r="D44" s="25"/>
      <c r="E44" s="25"/>
      <c r="F44" s="25" t="s">
        <v>71</v>
      </c>
      <c r="G44" s="25" t="s">
        <v>71</v>
      </c>
      <c r="H44" s="25"/>
    </row>
    <row r="45" spans="1:8">
      <c r="A45" s="86" t="s">
        <v>3</v>
      </c>
      <c r="B45" s="87"/>
      <c r="C45" s="28" t="s">
        <v>95</v>
      </c>
      <c r="D45" s="28" t="s">
        <v>91</v>
      </c>
      <c r="E45" s="28" t="s">
        <v>2</v>
      </c>
      <c r="F45" s="28" t="s">
        <v>94</v>
      </c>
      <c r="G45" s="28" t="s">
        <v>2</v>
      </c>
      <c r="H45" s="28" t="s">
        <v>1</v>
      </c>
    </row>
    <row r="46" spans="1:8">
      <c r="A46" s="94" t="s">
        <v>10</v>
      </c>
      <c r="B46" s="95"/>
      <c r="C46" s="23">
        <v>2242578</v>
      </c>
      <c r="D46" s="18">
        <v>2946668</v>
      </c>
      <c r="E46" s="21">
        <f>D46-C46</f>
        <v>704090</v>
      </c>
      <c r="F46" s="40">
        <v>2374078</v>
      </c>
      <c r="G46" s="22">
        <f t="shared" ref="G46:G48" si="6">F46-C46</f>
        <v>131500</v>
      </c>
      <c r="H46" s="8" t="s">
        <v>71</v>
      </c>
    </row>
    <row r="47" spans="1:8">
      <c r="A47" s="94" t="s">
        <v>4</v>
      </c>
      <c r="B47" s="95"/>
      <c r="C47" s="23">
        <v>2252478</v>
      </c>
      <c r="D47" s="18">
        <v>1782590</v>
      </c>
      <c r="E47" s="21">
        <f>D47-C47</f>
        <v>-469888</v>
      </c>
      <c r="F47" s="21">
        <v>2374078</v>
      </c>
      <c r="G47" s="22">
        <f t="shared" si="6"/>
        <v>121600</v>
      </c>
      <c r="H47" s="9" t="s">
        <v>71</v>
      </c>
    </row>
    <row r="48" spans="1:8">
      <c r="A48" s="94" t="s">
        <v>11</v>
      </c>
      <c r="B48" s="95"/>
      <c r="C48" s="23">
        <v>0</v>
      </c>
      <c r="D48" s="3">
        <f>D46-D47</f>
        <v>1164078</v>
      </c>
      <c r="E48" s="3">
        <v>0</v>
      </c>
      <c r="F48" s="3">
        <v>0</v>
      </c>
      <c r="G48" s="22">
        <f t="shared" si="6"/>
        <v>0</v>
      </c>
      <c r="H48" s="3"/>
    </row>
    <row r="49" spans="1:8" ht="7.5" customHeight="1">
      <c r="A49" s="12"/>
      <c r="B49" s="11"/>
      <c r="C49" s="11"/>
      <c r="D49" s="13"/>
      <c r="E49" s="14"/>
      <c r="F49" s="14"/>
      <c r="G49" s="14"/>
      <c r="H49" s="14"/>
    </row>
    <row r="50" spans="1:8">
      <c r="A50" s="89" t="s">
        <v>39</v>
      </c>
      <c r="B50" s="89"/>
      <c r="C50" s="89"/>
      <c r="D50" s="89"/>
      <c r="E50" s="89"/>
      <c r="F50" s="89"/>
      <c r="G50" s="89"/>
      <c r="H50" s="89"/>
    </row>
    <row r="51" spans="1:8">
      <c r="A51" s="89" t="s">
        <v>49</v>
      </c>
      <c r="B51" s="89"/>
      <c r="C51" s="89"/>
      <c r="D51" s="89"/>
      <c r="E51" s="89"/>
      <c r="F51" s="89"/>
      <c r="G51" s="89"/>
      <c r="H51" s="89"/>
    </row>
    <row r="52" spans="1:8">
      <c r="A52" s="89" t="s">
        <v>106</v>
      </c>
      <c r="B52" s="89"/>
      <c r="C52" s="89"/>
      <c r="D52" s="89"/>
      <c r="E52" s="89"/>
      <c r="F52" s="89"/>
      <c r="G52" s="89"/>
      <c r="H52" s="89"/>
    </row>
    <row r="53" spans="1:8" ht="16.5" customHeight="1">
      <c r="A53" s="89" t="s">
        <v>105</v>
      </c>
      <c r="B53" s="89"/>
      <c r="C53" s="89"/>
      <c r="D53" s="89"/>
      <c r="E53" s="89"/>
      <c r="F53" s="89"/>
      <c r="G53" s="89"/>
      <c r="H53" s="89"/>
    </row>
    <row r="54" spans="1:8" ht="16.5" customHeight="1">
      <c r="A54" s="89" t="s">
        <v>81</v>
      </c>
      <c r="B54" s="89"/>
      <c r="C54" s="89"/>
      <c r="D54" s="89"/>
      <c r="E54" s="89"/>
      <c r="F54" s="89"/>
      <c r="G54" s="89"/>
      <c r="H54" s="89"/>
    </row>
    <row r="55" spans="1:8">
      <c r="A55" s="89" t="s">
        <v>103</v>
      </c>
      <c r="B55" s="89"/>
      <c r="C55" s="89"/>
      <c r="D55" s="89"/>
      <c r="E55" s="89"/>
      <c r="F55" s="89"/>
      <c r="G55" s="89"/>
      <c r="H55" s="89"/>
    </row>
    <row r="56" spans="1:8" ht="14.25" customHeight="1">
      <c r="A56" s="91" t="s">
        <v>87</v>
      </c>
      <c r="B56" s="91"/>
      <c r="C56" s="91"/>
      <c r="D56" s="91"/>
      <c r="E56" s="91"/>
      <c r="F56" s="91"/>
      <c r="G56" s="91"/>
      <c r="H56" s="91"/>
    </row>
    <row r="57" spans="1:8" ht="14.25" customHeight="1">
      <c r="A57" s="91"/>
      <c r="B57" s="91"/>
      <c r="C57" s="91"/>
      <c r="D57" s="91"/>
      <c r="E57" s="91"/>
      <c r="F57" s="91"/>
      <c r="G57" s="91"/>
      <c r="H57" s="91"/>
    </row>
    <row r="58" spans="1:8" ht="23.25" customHeight="1">
      <c r="A58" s="129" t="s">
        <v>108</v>
      </c>
      <c r="B58" s="130"/>
      <c r="C58" s="130"/>
      <c r="D58" s="130"/>
      <c r="E58" s="130"/>
      <c r="F58" s="130"/>
      <c r="G58" s="130"/>
      <c r="H58" s="131"/>
    </row>
    <row r="59" spans="1:8" ht="14.25" customHeight="1">
      <c r="A59" s="116" t="s">
        <v>114</v>
      </c>
      <c r="B59" s="117"/>
      <c r="C59" s="117"/>
      <c r="D59" s="117"/>
      <c r="E59" s="117"/>
      <c r="F59" s="117"/>
      <c r="G59" s="117"/>
      <c r="H59" s="118"/>
    </row>
    <row r="60" spans="1:8" ht="14.25" customHeight="1">
      <c r="A60" s="119" t="s">
        <v>109</v>
      </c>
      <c r="B60" s="91"/>
      <c r="C60" s="91"/>
      <c r="D60" s="91"/>
      <c r="E60" s="91"/>
      <c r="F60" s="91"/>
      <c r="G60" s="91"/>
      <c r="H60" s="120"/>
    </row>
    <row r="61" spans="1:8" ht="14.25" customHeight="1">
      <c r="A61" s="119" t="s">
        <v>117</v>
      </c>
      <c r="B61" s="91"/>
      <c r="C61" s="91"/>
      <c r="D61" s="91"/>
      <c r="E61" s="91"/>
      <c r="F61" s="91"/>
      <c r="G61" s="91"/>
      <c r="H61" s="120"/>
    </row>
    <row r="62" spans="1:8" ht="14.25" customHeight="1">
      <c r="A62" s="119" t="s">
        <v>110</v>
      </c>
      <c r="B62" s="91"/>
      <c r="C62" s="91"/>
      <c r="D62" s="91"/>
      <c r="E62" s="91"/>
      <c r="F62" s="91"/>
      <c r="G62" s="91"/>
      <c r="H62" s="120"/>
    </row>
    <row r="63" spans="1:8" ht="14.25" customHeight="1">
      <c r="A63" s="119" t="s">
        <v>111</v>
      </c>
      <c r="B63" s="91"/>
      <c r="C63" s="91"/>
      <c r="D63" s="91"/>
      <c r="E63" s="91"/>
      <c r="F63" s="91"/>
      <c r="G63" s="91"/>
      <c r="H63" s="120"/>
    </row>
    <row r="64" spans="1:8" ht="14.25" customHeight="1">
      <c r="A64" s="119" t="s">
        <v>112</v>
      </c>
      <c r="B64" s="91"/>
      <c r="C64" s="91"/>
      <c r="D64" s="91"/>
      <c r="E64" s="91"/>
      <c r="F64" s="91"/>
      <c r="G64" s="91"/>
      <c r="H64" s="120"/>
    </row>
    <row r="65" spans="1:8" ht="42.75" customHeight="1">
      <c r="A65" s="119" t="s">
        <v>118</v>
      </c>
      <c r="B65" s="91"/>
      <c r="C65" s="91"/>
      <c r="D65" s="91"/>
      <c r="E65" s="91"/>
      <c r="F65" s="91"/>
      <c r="G65" s="91"/>
      <c r="H65" s="120"/>
    </row>
    <row r="66" spans="1:8" ht="14.25" customHeight="1">
      <c r="A66" s="119" t="s">
        <v>113</v>
      </c>
      <c r="B66" s="91"/>
      <c r="C66" s="91"/>
      <c r="D66" s="91"/>
      <c r="E66" s="91"/>
      <c r="F66" s="91"/>
      <c r="G66" s="91"/>
      <c r="H66" s="120"/>
    </row>
    <row r="67" spans="1:8" ht="14.25" customHeight="1">
      <c r="A67" s="119" t="s">
        <v>115</v>
      </c>
      <c r="B67" s="91"/>
      <c r="C67" s="91"/>
      <c r="D67" s="91"/>
      <c r="E67" s="91"/>
      <c r="F67" s="91"/>
      <c r="G67" s="91"/>
      <c r="H67" s="120"/>
    </row>
    <row r="68" spans="1:8" ht="14.25" customHeight="1">
      <c r="A68" s="119" t="s">
        <v>116</v>
      </c>
      <c r="B68" s="91"/>
      <c r="C68" s="91"/>
      <c r="D68" s="91"/>
      <c r="E68" s="91"/>
      <c r="F68" s="91"/>
      <c r="G68" s="91"/>
      <c r="H68" s="120"/>
    </row>
    <row r="69" spans="1:8" ht="14.25" customHeight="1">
      <c r="A69" s="119" t="s">
        <v>119</v>
      </c>
      <c r="B69" s="91"/>
      <c r="C69" s="91"/>
      <c r="D69" s="91"/>
      <c r="E69" s="91"/>
      <c r="F69" s="91"/>
      <c r="G69" s="91"/>
      <c r="H69" s="120"/>
    </row>
    <row r="70" spans="1:8" ht="14.25" customHeight="1">
      <c r="A70" s="119" t="s">
        <v>120</v>
      </c>
      <c r="B70" s="91"/>
      <c r="C70" s="91"/>
      <c r="D70" s="91"/>
      <c r="E70" s="91"/>
      <c r="F70" s="91"/>
      <c r="G70" s="91"/>
      <c r="H70" s="120"/>
    </row>
    <row r="71" spans="1:8" ht="14.25" customHeight="1">
      <c r="A71" s="119" t="s">
        <v>121</v>
      </c>
      <c r="B71" s="91"/>
      <c r="C71" s="91"/>
      <c r="D71" s="91"/>
      <c r="E71" s="91"/>
      <c r="F71" s="91"/>
      <c r="G71" s="91"/>
      <c r="H71" s="120"/>
    </row>
    <row r="72" spans="1:8" ht="14.25" customHeight="1">
      <c r="A72" s="119" t="s">
        <v>122</v>
      </c>
      <c r="B72" s="91"/>
      <c r="C72" s="91"/>
      <c r="D72" s="91"/>
      <c r="E72" s="91"/>
      <c r="F72" s="91"/>
      <c r="G72" s="91"/>
      <c r="H72" s="120"/>
    </row>
    <row r="73" spans="1:8" ht="14.25" customHeight="1">
      <c r="A73" s="119" t="s">
        <v>123</v>
      </c>
      <c r="B73" s="91"/>
      <c r="C73" s="91"/>
      <c r="D73" s="91"/>
      <c r="E73" s="91"/>
      <c r="F73" s="91"/>
      <c r="G73" s="91"/>
      <c r="H73" s="120"/>
    </row>
    <row r="74" spans="1:8" ht="14.25" customHeight="1">
      <c r="A74" s="119" t="s">
        <v>124</v>
      </c>
      <c r="B74" s="91"/>
      <c r="C74" s="91"/>
      <c r="D74" s="91"/>
      <c r="E74" s="91"/>
      <c r="F74" s="91"/>
      <c r="G74" s="91"/>
      <c r="H74" s="120"/>
    </row>
    <row r="75" spans="1:8" ht="14.25" customHeight="1">
      <c r="A75" s="132" t="s">
        <v>125</v>
      </c>
      <c r="B75" s="133"/>
      <c r="C75" s="133"/>
      <c r="D75" s="133"/>
      <c r="E75" s="133"/>
      <c r="F75" s="133"/>
      <c r="G75" s="133"/>
      <c r="H75" s="134"/>
    </row>
    <row r="76" spans="1:8" ht="7.5" customHeight="1">
      <c r="A76" s="35"/>
      <c r="B76" s="35"/>
      <c r="C76" s="35"/>
      <c r="D76" s="35"/>
      <c r="E76" s="35"/>
      <c r="F76" s="35"/>
      <c r="G76" s="35"/>
      <c r="H76" s="35"/>
    </row>
    <row r="77" spans="1:8">
      <c r="A77" s="97" t="s">
        <v>53</v>
      </c>
      <c r="B77" s="97"/>
      <c r="C77" s="97"/>
      <c r="D77" s="97"/>
      <c r="E77" s="97"/>
      <c r="F77" s="97"/>
      <c r="G77" s="97"/>
      <c r="H77" s="97"/>
    </row>
    <row r="78" spans="1:8">
      <c r="A78" s="86" t="s">
        <v>35</v>
      </c>
      <c r="B78" s="87"/>
      <c r="C78" s="28" t="s">
        <v>95</v>
      </c>
      <c r="D78" s="28" t="s">
        <v>91</v>
      </c>
      <c r="E78" s="28" t="s">
        <v>2</v>
      </c>
      <c r="F78" s="28" t="s">
        <v>94</v>
      </c>
      <c r="G78" s="28" t="s">
        <v>2</v>
      </c>
      <c r="H78" s="28" t="s">
        <v>1</v>
      </c>
    </row>
    <row r="79" spans="1:8">
      <c r="A79" s="92" t="s">
        <v>9</v>
      </c>
      <c r="B79" s="93"/>
      <c r="C79" s="23">
        <v>149000</v>
      </c>
      <c r="D79" s="28">
        <v>149000</v>
      </c>
      <c r="E79" s="3">
        <f>D79-C79</f>
        <v>0</v>
      </c>
      <c r="F79" s="28">
        <v>164000</v>
      </c>
      <c r="G79" s="22">
        <f t="shared" ref="G79:G83" si="7">F79-C79</f>
        <v>15000</v>
      </c>
      <c r="H79" s="3" t="s">
        <v>40</v>
      </c>
    </row>
    <row r="80" spans="1:8">
      <c r="A80" s="94" t="s">
        <v>8</v>
      </c>
      <c r="B80" s="95"/>
      <c r="C80" s="23">
        <v>10000</v>
      </c>
      <c r="D80" s="28">
        <v>20000</v>
      </c>
      <c r="E80" s="3">
        <v>10000</v>
      </c>
      <c r="F80" s="28">
        <v>10000</v>
      </c>
      <c r="G80" s="22">
        <f t="shared" si="7"/>
        <v>0</v>
      </c>
      <c r="H80" s="3"/>
    </row>
    <row r="81" spans="1:8">
      <c r="A81" s="92" t="s">
        <v>7</v>
      </c>
      <c r="B81" s="93"/>
      <c r="C81" s="23">
        <v>0</v>
      </c>
      <c r="D81" s="3">
        <v>10000</v>
      </c>
      <c r="E81" s="3">
        <v>10000</v>
      </c>
      <c r="F81" s="3">
        <v>10000</v>
      </c>
      <c r="G81" s="22">
        <f t="shared" si="7"/>
        <v>10000</v>
      </c>
      <c r="H81" s="3"/>
    </row>
    <row r="82" spans="1:8">
      <c r="A82" s="92" t="s">
        <v>6</v>
      </c>
      <c r="B82" s="93"/>
      <c r="C82" s="23">
        <v>0</v>
      </c>
      <c r="D82" s="3">
        <v>5000</v>
      </c>
      <c r="E82" s="3">
        <v>5000</v>
      </c>
      <c r="F82" s="3">
        <v>0</v>
      </c>
      <c r="G82" s="22">
        <f t="shared" si="7"/>
        <v>0</v>
      </c>
      <c r="H82" s="3"/>
    </row>
    <row r="83" spans="1:8">
      <c r="A83" s="94" t="s">
        <v>5</v>
      </c>
      <c r="B83" s="95"/>
      <c r="C83" s="23">
        <v>0</v>
      </c>
      <c r="D83" s="3">
        <v>0</v>
      </c>
      <c r="E83" s="3">
        <v>0</v>
      </c>
      <c r="F83" s="28">
        <v>0</v>
      </c>
      <c r="G83" s="22">
        <f t="shared" si="7"/>
        <v>0</v>
      </c>
      <c r="H83" s="3"/>
    </row>
    <row r="84" spans="1:8">
      <c r="A84" s="86" t="s">
        <v>0</v>
      </c>
      <c r="B84" s="87"/>
      <c r="C84" s="23">
        <v>159000</v>
      </c>
      <c r="D84" s="28">
        <v>164000</v>
      </c>
      <c r="E84" s="3">
        <f>D84-C84</f>
        <v>5000</v>
      </c>
      <c r="F84" s="28">
        <v>174000</v>
      </c>
      <c r="G84" s="22">
        <f>F84-C84</f>
        <v>15000</v>
      </c>
      <c r="H84" s="3"/>
    </row>
    <row r="85" spans="1:8">
      <c r="A85" s="89" t="s">
        <v>39</v>
      </c>
      <c r="B85" s="89"/>
      <c r="C85" s="89"/>
      <c r="D85" s="89"/>
      <c r="E85" s="89"/>
      <c r="F85" s="89"/>
      <c r="G85" s="89"/>
      <c r="H85" s="89"/>
    </row>
    <row r="86" spans="1:8" ht="27.75" customHeight="1">
      <c r="A86" s="121" t="s">
        <v>51</v>
      </c>
      <c r="B86" s="122"/>
      <c r="C86" s="122"/>
      <c r="D86" s="122"/>
      <c r="E86" s="122"/>
      <c r="F86" s="122"/>
      <c r="G86" s="122"/>
      <c r="H86" s="123"/>
    </row>
    <row r="87" spans="1:8" ht="7.5" customHeight="1">
      <c r="A87" s="34"/>
      <c r="B87" s="34"/>
      <c r="C87" s="34"/>
      <c r="D87" s="34"/>
      <c r="E87" s="34"/>
      <c r="F87" s="34"/>
      <c r="G87" s="34"/>
      <c r="H87" s="34"/>
    </row>
    <row r="88" spans="1:8">
      <c r="A88" s="90" t="s">
        <v>72</v>
      </c>
      <c r="B88" s="90"/>
      <c r="C88" s="90"/>
      <c r="D88" s="90"/>
      <c r="E88" s="90"/>
      <c r="F88" s="90"/>
      <c r="G88" s="90"/>
      <c r="H88" s="90"/>
    </row>
    <row r="89" spans="1:8" ht="7.5" customHeight="1">
      <c r="A89" s="36"/>
      <c r="B89" s="36"/>
      <c r="C89" s="36"/>
      <c r="D89" s="36"/>
      <c r="E89" s="36"/>
      <c r="F89" s="36"/>
      <c r="G89" s="36"/>
      <c r="H89" s="36"/>
    </row>
    <row r="90" spans="1:8">
      <c r="A90" s="124" t="s">
        <v>88</v>
      </c>
      <c r="B90" s="124"/>
      <c r="C90" s="124"/>
      <c r="D90" s="124"/>
      <c r="E90" s="124"/>
      <c r="F90" s="124"/>
      <c r="G90" s="124"/>
      <c r="H90" s="124"/>
    </row>
    <row r="91" spans="1:8">
      <c r="A91" s="86" t="s">
        <v>35</v>
      </c>
      <c r="B91" s="87"/>
      <c r="C91" s="28" t="s">
        <v>95</v>
      </c>
      <c r="D91" s="28" t="s">
        <v>91</v>
      </c>
      <c r="E91" s="28" t="s">
        <v>2</v>
      </c>
      <c r="F91" s="28" t="s">
        <v>94</v>
      </c>
      <c r="G91" s="28" t="s">
        <v>2</v>
      </c>
      <c r="H91" s="28" t="s">
        <v>1</v>
      </c>
    </row>
    <row r="92" spans="1:8">
      <c r="A92" s="94" t="s">
        <v>9</v>
      </c>
      <c r="B92" s="95"/>
      <c r="C92" s="23">
        <v>0</v>
      </c>
      <c r="D92" s="23" t="s">
        <v>71</v>
      </c>
      <c r="E92" s="23"/>
      <c r="F92" s="23">
        <v>83508</v>
      </c>
      <c r="G92" s="22">
        <f t="shared" ref="G92:G96" si="8">F92-C92</f>
        <v>83508</v>
      </c>
      <c r="H92" s="3" t="s">
        <v>45</v>
      </c>
    </row>
    <row r="93" spans="1:8">
      <c r="A93" s="125" t="s">
        <v>54</v>
      </c>
      <c r="B93" s="126"/>
      <c r="C93" s="23">
        <v>250000</v>
      </c>
      <c r="D93" s="23"/>
      <c r="E93" s="23"/>
      <c r="F93" s="23">
        <v>200000</v>
      </c>
      <c r="G93" s="22">
        <f t="shared" si="8"/>
        <v>-50000</v>
      </c>
      <c r="H93" s="3"/>
    </row>
    <row r="94" spans="1:8">
      <c r="A94" s="94" t="s">
        <v>55</v>
      </c>
      <c r="B94" s="95"/>
      <c r="C94" s="23">
        <v>160000</v>
      </c>
      <c r="D94" s="23"/>
      <c r="E94" s="23"/>
      <c r="F94" s="23">
        <v>160000</v>
      </c>
      <c r="G94" s="22">
        <f t="shared" si="8"/>
        <v>0</v>
      </c>
      <c r="H94" s="3"/>
    </row>
    <row r="95" spans="1:8">
      <c r="A95" s="127" t="s">
        <v>56</v>
      </c>
      <c r="B95" s="128"/>
      <c r="C95" s="23">
        <v>10000</v>
      </c>
      <c r="D95" s="23"/>
      <c r="E95" s="23"/>
      <c r="F95" s="23">
        <v>10000</v>
      </c>
      <c r="G95" s="22">
        <f t="shared" si="8"/>
        <v>0</v>
      </c>
      <c r="H95" s="3"/>
    </row>
    <row r="96" spans="1:8">
      <c r="A96" s="94" t="s">
        <v>0</v>
      </c>
      <c r="B96" s="95"/>
      <c r="C96" s="23">
        <f>SUM(C92:C95)</f>
        <v>420000</v>
      </c>
      <c r="D96" s="23"/>
      <c r="E96" s="23"/>
      <c r="F96" s="23">
        <f>SUM(F92:F95)</f>
        <v>453508</v>
      </c>
      <c r="G96" s="22">
        <f t="shared" si="8"/>
        <v>33508</v>
      </c>
      <c r="H96" s="3"/>
    </row>
    <row r="97" spans="1:8" ht="7.5" customHeight="1">
      <c r="A97" s="11"/>
      <c r="B97" s="11"/>
      <c r="C97" s="13"/>
      <c r="D97" s="13"/>
      <c r="E97" s="13"/>
      <c r="F97" s="13"/>
      <c r="G97" s="13"/>
      <c r="H97" s="14"/>
    </row>
    <row r="98" spans="1:8">
      <c r="A98" s="124" t="s">
        <v>89</v>
      </c>
      <c r="B98" s="124"/>
      <c r="C98" s="124"/>
      <c r="D98" s="124"/>
      <c r="E98" s="124"/>
      <c r="F98" s="124"/>
      <c r="G98" s="124"/>
      <c r="H98" s="124"/>
    </row>
    <row r="99" spans="1:8">
      <c r="A99" s="86" t="s">
        <v>35</v>
      </c>
      <c r="B99" s="87"/>
      <c r="C99" s="28" t="s">
        <v>95</v>
      </c>
      <c r="D99" s="28" t="s">
        <v>91</v>
      </c>
      <c r="E99" s="28" t="s">
        <v>2</v>
      </c>
      <c r="F99" s="28" t="s">
        <v>94</v>
      </c>
      <c r="G99" s="28" t="s">
        <v>2</v>
      </c>
      <c r="H99" s="28" t="s">
        <v>1</v>
      </c>
    </row>
    <row r="100" spans="1:8">
      <c r="A100" s="94" t="s">
        <v>57</v>
      </c>
      <c r="B100" s="95"/>
      <c r="C100" s="23">
        <v>100000</v>
      </c>
      <c r="D100" s="23"/>
      <c r="E100" s="23"/>
      <c r="F100" s="23">
        <v>100000</v>
      </c>
      <c r="G100" s="22">
        <f t="shared" ref="G100:G104" si="9">F100-C100</f>
        <v>0</v>
      </c>
      <c r="H100" s="3" t="s">
        <v>58</v>
      </c>
    </row>
    <row r="101" spans="1:8">
      <c r="A101" s="94" t="s">
        <v>59</v>
      </c>
      <c r="B101" s="95"/>
      <c r="C101" s="23">
        <v>100000</v>
      </c>
      <c r="D101" s="23"/>
      <c r="E101" s="23"/>
      <c r="F101" s="23">
        <v>140000</v>
      </c>
      <c r="G101" s="22">
        <f t="shared" si="9"/>
        <v>40000</v>
      </c>
      <c r="H101" s="3" t="s">
        <v>61</v>
      </c>
    </row>
    <row r="102" spans="1:8">
      <c r="A102" s="94" t="s">
        <v>33</v>
      </c>
      <c r="B102" s="95"/>
      <c r="C102" s="23">
        <v>200000</v>
      </c>
      <c r="D102" s="23"/>
      <c r="E102" s="23"/>
      <c r="F102" s="23">
        <v>200000</v>
      </c>
      <c r="G102" s="22">
        <f t="shared" si="9"/>
        <v>0</v>
      </c>
      <c r="H102" s="3" t="s">
        <v>60</v>
      </c>
    </row>
    <row r="103" spans="1:8">
      <c r="A103" s="94" t="s">
        <v>13</v>
      </c>
      <c r="B103" s="95"/>
      <c r="C103" s="23">
        <v>20000</v>
      </c>
      <c r="D103" s="23"/>
      <c r="E103" s="23"/>
      <c r="F103" s="23">
        <v>13508</v>
      </c>
      <c r="G103" s="22">
        <f t="shared" si="9"/>
        <v>-6492</v>
      </c>
      <c r="H103" s="3"/>
    </row>
    <row r="104" spans="1:8">
      <c r="A104" s="94" t="s">
        <v>0</v>
      </c>
      <c r="B104" s="95"/>
      <c r="C104" s="23">
        <f>SUM(C100:C103)</f>
        <v>420000</v>
      </c>
      <c r="D104" s="23"/>
      <c r="E104" s="23"/>
      <c r="F104" s="23">
        <f>SUM(F100:F103)</f>
        <v>453508</v>
      </c>
      <c r="G104" s="22">
        <f t="shared" si="9"/>
        <v>33508</v>
      </c>
      <c r="H104" s="3"/>
    </row>
    <row r="105" spans="1:8" ht="7.5" customHeight="1">
      <c r="A105" s="11"/>
      <c r="B105" s="11"/>
      <c r="C105" s="13"/>
      <c r="D105" s="13"/>
      <c r="E105" s="13"/>
      <c r="F105" s="13"/>
      <c r="G105" s="13"/>
      <c r="H105" s="14"/>
    </row>
    <row r="106" spans="1:8">
      <c r="A106" s="124" t="s">
        <v>90</v>
      </c>
      <c r="B106" s="124"/>
      <c r="C106" s="124"/>
      <c r="D106" s="124"/>
      <c r="E106" s="124"/>
      <c r="F106" s="124"/>
      <c r="G106" s="124"/>
      <c r="H106" s="124"/>
    </row>
    <row r="107" spans="1:8">
      <c r="A107" s="86" t="s">
        <v>35</v>
      </c>
      <c r="B107" s="87"/>
      <c r="C107" s="28" t="s">
        <v>95</v>
      </c>
      <c r="D107" s="28" t="s">
        <v>91</v>
      </c>
      <c r="E107" s="28" t="s">
        <v>2</v>
      </c>
      <c r="F107" s="28" t="s">
        <v>94</v>
      </c>
      <c r="G107" s="28" t="s">
        <v>2</v>
      </c>
      <c r="H107" s="28" t="s">
        <v>1</v>
      </c>
    </row>
    <row r="108" spans="1:8">
      <c r="A108" s="94" t="s">
        <v>10</v>
      </c>
      <c r="B108" s="95"/>
      <c r="C108" s="23">
        <v>420000</v>
      </c>
      <c r="D108" s="23"/>
      <c r="E108" s="3" t="s">
        <v>71</v>
      </c>
      <c r="F108" s="3">
        <v>370000</v>
      </c>
      <c r="G108" s="22">
        <f t="shared" ref="G108:G110" si="10">F108-C108</f>
        <v>-50000</v>
      </c>
      <c r="H108" s="3" t="s">
        <v>45</v>
      </c>
    </row>
    <row r="109" spans="1:8">
      <c r="A109" s="94" t="s">
        <v>4</v>
      </c>
      <c r="B109" s="95"/>
      <c r="C109" s="23">
        <v>420000</v>
      </c>
      <c r="D109" s="23"/>
      <c r="E109" s="3" t="s">
        <v>71</v>
      </c>
      <c r="F109" s="3">
        <v>370000</v>
      </c>
      <c r="G109" s="22">
        <f t="shared" si="10"/>
        <v>-50000</v>
      </c>
      <c r="H109" s="3"/>
    </row>
    <row r="110" spans="1:8">
      <c r="A110" s="94" t="s">
        <v>62</v>
      </c>
      <c r="B110" s="95"/>
      <c r="C110" s="23">
        <v>0</v>
      </c>
      <c r="D110" s="23">
        <v>0</v>
      </c>
      <c r="E110" s="3">
        <v>0</v>
      </c>
      <c r="F110" s="3">
        <v>0</v>
      </c>
      <c r="G110" s="22">
        <f t="shared" si="10"/>
        <v>0</v>
      </c>
      <c r="H110" s="3"/>
    </row>
    <row r="111" spans="1:8" ht="13.5" customHeight="1">
      <c r="A111" s="91" t="s">
        <v>63</v>
      </c>
      <c r="B111" s="91"/>
      <c r="C111" s="91"/>
      <c r="D111" s="91"/>
      <c r="E111" s="91"/>
      <c r="F111" s="91"/>
      <c r="G111" s="91"/>
      <c r="H111" s="91"/>
    </row>
    <row r="112" spans="1:8" ht="42.75" customHeight="1">
      <c r="A112" s="121" t="s">
        <v>107</v>
      </c>
      <c r="B112" s="122"/>
      <c r="C112" s="122"/>
      <c r="D112" s="122"/>
      <c r="E112" s="122"/>
      <c r="F112" s="122"/>
      <c r="G112" s="122"/>
      <c r="H112" s="123"/>
    </row>
  </sheetData>
  <mergeCells count="99">
    <mergeCell ref="A20:B20"/>
    <mergeCell ref="A1:H1"/>
    <mergeCell ref="A4:H4"/>
    <mergeCell ref="A7:B7"/>
    <mergeCell ref="A8:B8"/>
    <mergeCell ref="A9:B9"/>
    <mergeCell ref="H9:H11"/>
    <mergeCell ref="A10:B10"/>
    <mergeCell ref="A11:B11"/>
    <mergeCell ref="A12:B12"/>
    <mergeCell ref="A13:B13"/>
    <mergeCell ref="A14:B14"/>
    <mergeCell ref="A17:B17"/>
    <mergeCell ref="A18:B18"/>
    <mergeCell ref="G2:H2"/>
    <mergeCell ref="A2:F2"/>
    <mergeCell ref="A32:B32"/>
    <mergeCell ref="A21:B21"/>
    <mergeCell ref="A22:B22"/>
    <mergeCell ref="A23:B23"/>
    <mergeCell ref="A24:B24"/>
    <mergeCell ref="A25:B25"/>
    <mergeCell ref="A26:B26"/>
    <mergeCell ref="A27:B27"/>
    <mergeCell ref="A28:B28"/>
    <mergeCell ref="A29:B29"/>
    <mergeCell ref="A30:B30"/>
    <mergeCell ref="A31:B31"/>
    <mergeCell ref="A84:B84"/>
    <mergeCell ref="A54:H54"/>
    <mergeCell ref="A55:H55"/>
    <mergeCell ref="A56:H56"/>
    <mergeCell ref="A77:H77"/>
    <mergeCell ref="A78:B78"/>
    <mergeCell ref="A79:B79"/>
    <mergeCell ref="A80:B80"/>
    <mergeCell ref="A81:B81"/>
    <mergeCell ref="A82:B82"/>
    <mergeCell ref="A83:B83"/>
    <mergeCell ref="A57:H57"/>
    <mergeCell ref="A58:H58"/>
    <mergeCell ref="A60:H60"/>
    <mergeCell ref="A62:H62"/>
    <mergeCell ref="A75:H75"/>
    <mergeCell ref="A104:B104"/>
    <mergeCell ref="A106:H106"/>
    <mergeCell ref="A107:B107"/>
    <mergeCell ref="A94:B94"/>
    <mergeCell ref="A95:B95"/>
    <mergeCell ref="A96:B96"/>
    <mergeCell ref="A98:H98"/>
    <mergeCell ref="A99:B99"/>
    <mergeCell ref="A100:B100"/>
    <mergeCell ref="A92:B92"/>
    <mergeCell ref="A101:B101"/>
    <mergeCell ref="A102:B102"/>
    <mergeCell ref="A103:B103"/>
    <mergeCell ref="A85:H85"/>
    <mergeCell ref="A86:H86"/>
    <mergeCell ref="A88:H88"/>
    <mergeCell ref="A90:H90"/>
    <mergeCell ref="A91:B91"/>
    <mergeCell ref="A93:B93"/>
    <mergeCell ref="A108:B108"/>
    <mergeCell ref="A109:B109"/>
    <mergeCell ref="A110:B110"/>
    <mergeCell ref="A111:H111"/>
    <mergeCell ref="A112:H112"/>
    <mergeCell ref="A74:H74"/>
    <mergeCell ref="A63:H63"/>
    <mergeCell ref="A64:H64"/>
    <mergeCell ref="A66:H66"/>
    <mergeCell ref="A67:H67"/>
    <mergeCell ref="A68:H68"/>
    <mergeCell ref="A69:H69"/>
    <mergeCell ref="A70:H70"/>
    <mergeCell ref="A71:H71"/>
    <mergeCell ref="A72:H72"/>
    <mergeCell ref="A59:H59"/>
    <mergeCell ref="A61:H61"/>
    <mergeCell ref="A65:H65"/>
    <mergeCell ref="A73:H73"/>
    <mergeCell ref="A48:B48"/>
    <mergeCell ref="A50:H50"/>
    <mergeCell ref="A51:H51"/>
    <mergeCell ref="A52:H52"/>
    <mergeCell ref="A53:H53"/>
    <mergeCell ref="A47:B47"/>
    <mergeCell ref="A33:B33"/>
    <mergeCell ref="A34:B34"/>
    <mergeCell ref="A36:B36"/>
    <mergeCell ref="A37:B37"/>
    <mergeCell ref="A38:B38"/>
    <mergeCell ref="A39:B39"/>
    <mergeCell ref="A41:B41"/>
    <mergeCell ref="A42:B42"/>
    <mergeCell ref="A45:B45"/>
    <mergeCell ref="A46:B46"/>
    <mergeCell ref="A40:B40"/>
  </mergeCells>
  <phoneticPr fontId="1"/>
  <pageMargins left="0.70866141732283472" right="0.70866141732283472" top="0.55118110236220474" bottom="0.55118110236220474" header="0.31496062992125984" footer="0.31496062992125984"/>
  <pageSetup paperSize="9"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予算書</vt:lpstr>
      <vt:lpstr>予算説明</vt:lpstr>
      <vt:lpstr>Sheet2</vt:lpstr>
      <vt:lpstr>予算書!Print_Area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窪田美加</cp:lastModifiedBy>
  <cp:lastPrinted>2017-09-04T05:56:00Z</cp:lastPrinted>
  <dcterms:created xsi:type="dcterms:W3CDTF">2014-07-28T23:26:58Z</dcterms:created>
  <dcterms:modified xsi:type="dcterms:W3CDTF">2017-10-03T11:49:37Z</dcterms:modified>
</cp:coreProperties>
</file>