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ko\Desktop\"/>
    </mc:Choice>
  </mc:AlternateContent>
  <bookViews>
    <workbookView xWindow="0" yWindow="0" windowWidth="19200" windowHeight="8865" firstSheet="1" activeTab="1"/>
  </bookViews>
  <sheets>
    <sheet name="2022年度予算・８０人想定" sheetId="4" r:id="rId1"/>
    <sheet name="2021決算案" sheetId="7" r:id="rId2"/>
    <sheet name="2022年予算・100人想定" sheetId="8" r:id="rId3"/>
  </sheets>
  <calcPr calcId="152511"/>
</workbook>
</file>

<file path=xl/calcChain.xml><?xml version="1.0" encoding="utf-8"?>
<calcChain xmlns="http://schemas.openxmlformats.org/spreadsheetml/2006/main">
  <c r="D49" i="8" l="1"/>
  <c r="C49" i="8"/>
  <c r="E48" i="8"/>
  <c r="E47" i="8"/>
  <c r="E43" i="8"/>
  <c r="E42" i="8"/>
  <c r="E41" i="8"/>
  <c r="E40" i="8"/>
  <c r="E38" i="8"/>
  <c r="E37" i="8"/>
  <c r="E36" i="8"/>
  <c r="E35" i="8"/>
  <c r="E34" i="8"/>
  <c r="E33" i="8"/>
  <c r="E32" i="8"/>
  <c r="E31" i="8"/>
  <c r="D31" i="8"/>
  <c r="E30" i="8"/>
  <c r="E29" i="8"/>
  <c r="E28" i="8"/>
  <c r="E27" i="8"/>
  <c r="E26" i="8"/>
  <c r="D25" i="8"/>
  <c r="E25" i="8" s="1"/>
  <c r="E24" i="8"/>
  <c r="E23" i="8"/>
  <c r="E22" i="8"/>
  <c r="E21" i="8"/>
  <c r="E20" i="8"/>
  <c r="D19" i="8"/>
  <c r="E19" i="8" s="1"/>
  <c r="E15" i="8"/>
  <c r="E14" i="8"/>
  <c r="E13" i="8"/>
  <c r="E12" i="8"/>
  <c r="E11" i="8"/>
  <c r="E10" i="8"/>
  <c r="E9" i="8"/>
  <c r="E8" i="8"/>
  <c r="E7" i="8"/>
  <c r="D66" i="7"/>
  <c r="E66" i="7" s="1"/>
  <c r="E65" i="7"/>
  <c r="E64" i="7"/>
  <c r="E61" i="7"/>
  <c r="E60" i="7"/>
  <c r="D57" i="7"/>
  <c r="E57" i="7" s="1"/>
  <c r="E56" i="7"/>
  <c r="E55" i="7"/>
  <c r="E54" i="7"/>
  <c r="E53" i="7"/>
  <c r="E52" i="7"/>
  <c r="D46" i="7"/>
  <c r="C46" i="7"/>
  <c r="D40" i="7"/>
  <c r="E40" i="7" s="1"/>
  <c r="E39" i="7"/>
  <c r="E38" i="7"/>
  <c r="E36" i="7"/>
  <c r="E35" i="7"/>
  <c r="E34" i="7"/>
  <c r="E33" i="7"/>
  <c r="E32" i="7"/>
  <c r="E31" i="7"/>
  <c r="E30" i="7"/>
  <c r="E29" i="7"/>
  <c r="E28" i="7"/>
  <c r="E27" i="7"/>
  <c r="E26" i="7"/>
  <c r="E25" i="7"/>
  <c r="E24" i="7"/>
  <c r="E23" i="7"/>
  <c r="E22" i="7"/>
  <c r="E21" i="7"/>
  <c r="E20" i="7"/>
  <c r="E19" i="7"/>
  <c r="E18" i="7"/>
  <c r="E17" i="7"/>
  <c r="D13" i="7"/>
  <c r="D48" i="4"/>
  <c r="E48" i="4" s="1"/>
  <c r="C48" i="4"/>
  <c r="E47" i="4"/>
  <c r="E46" i="4"/>
  <c r="E41" i="4"/>
  <c r="E40" i="4"/>
  <c r="E37" i="4"/>
  <c r="E36" i="4"/>
  <c r="E35" i="4"/>
  <c r="E34" i="4"/>
  <c r="E33" i="4"/>
  <c r="E32" i="4"/>
  <c r="E31" i="4"/>
  <c r="D30" i="4"/>
  <c r="E30" i="4" s="1"/>
  <c r="E29" i="4"/>
  <c r="E28" i="4"/>
  <c r="E27" i="4"/>
  <c r="E26" i="4"/>
  <c r="E25" i="4"/>
  <c r="D24" i="4"/>
  <c r="E24" i="4" s="1"/>
  <c r="E23" i="4"/>
  <c r="E22" i="4"/>
  <c r="E21" i="4"/>
  <c r="E20" i="4"/>
  <c r="E19" i="4"/>
  <c r="D18" i="4"/>
  <c r="D42" i="4" s="1"/>
  <c r="E42" i="4" s="1"/>
  <c r="D14" i="4"/>
  <c r="E14" i="4" s="1"/>
  <c r="E12" i="4"/>
  <c r="E11" i="4"/>
  <c r="E10" i="4"/>
  <c r="E9" i="4"/>
  <c r="E8" i="4"/>
  <c r="E7" i="4"/>
  <c r="E49" i="8" l="1"/>
  <c r="E18" i="4"/>
</calcChain>
</file>

<file path=xl/sharedStrings.xml><?xml version="1.0" encoding="utf-8"?>
<sst xmlns="http://schemas.openxmlformats.org/spreadsheetml/2006/main" count="300" uniqueCount="100">
  <si>
    <t>和光大学同窓会2021年度予算(案・1・単年度用)</t>
  </si>
  <si>
    <t>2021.9.1.～2022.8.31.</t>
  </si>
  <si>
    <t>Ⅰ.一般会計</t>
  </si>
  <si>
    <t>収入の部</t>
  </si>
  <si>
    <t xml:space="preserve"> </t>
  </si>
  <si>
    <t>項　　　　　目</t>
  </si>
  <si>
    <t>2021年度予算</t>
  </si>
  <si>
    <t>2022年度予算</t>
  </si>
  <si>
    <t>比較</t>
  </si>
  <si>
    <t>備考</t>
  </si>
  <si>
    <t>.</t>
  </si>
  <si>
    <t>繰越金</t>
  </si>
  <si>
    <t>会費相当寄付金</t>
  </si>
  <si>
    <t>既卒者・学生・教職員80名分の納入額2万円の納入があるものとして算出</t>
  </si>
  <si>
    <t>振込寄付金</t>
  </si>
  <si>
    <t>現金寄付金</t>
  </si>
  <si>
    <t>その他</t>
  </si>
  <si>
    <t>雑収入</t>
  </si>
  <si>
    <t>利子など</t>
  </si>
  <si>
    <t>繰入金</t>
  </si>
  <si>
    <t>学生救済募金会計より繰り入れ金</t>
  </si>
  <si>
    <t>合　計</t>
  </si>
  <si>
    <t>　</t>
  </si>
  <si>
    <t>支出の部</t>
  </si>
  <si>
    <t>会議運営費</t>
  </si>
  <si>
    <t>総会</t>
  </si>
  <si>
    <t>幹事会</t>
  </si>
  <si>
    <t>10回の開催予定として、z００m会議での参加者分も含む</t>
  </si>
  <si>
    <t>評議員会</t>
  </si>
  <si>
    <t>1回の開催予定として</t>
  </si>
  <si>
    <t>会場費</t>
  </si>
  <si>
    <t>大学外での会議室借用料</t>
  </si>
  <si>
    <t>手当・交通費</t>
  </si>
  <si>
    <t>役員他の交通費実費額等</t>
  </si>
  <si>
    <t>事務局費</t>
  </si>
  <si>
    <t>消耗品</t>
  </si>
  <si>
    <t>事務処理用各種事務用品</t>
  </si>
  <si>
    <t>通信運搬</t>
  </si>
  <si>
    <t>切手・はがき代など</t>
  </si>
  <si>
    <t>HP経費</t>
  </si>
  <si>
    <t>ＨＰ維持・管理・更新費など</t>
  </si>
  <si>
    <t>賃金</t>
  </si>
  <si>
    <t>事務局アルバイト料</t>
  </si>
  <si>
    <t>振り込み手数料</t>
  </si>
  <si>
    <t>事業費</t>
  </si>
  <si>
    <t>入卒業式</t>
  </si>
  <si>
    <t>盛花など</t>
  </si>
  <si>
    <t>研究助成</t>
  </si>
  <si>
    <t>和光大学学生研究助成金</t>
  </si>
  <si>
    <t>会報作成費</t>
  </si>
  <si>
    <t>会報の編集・印刷費等経費</t>
  </si>
  <si>
    <t>　　　　　　 印刷費</t>
  </si>
  <si>
    <t>封筒・各種案内ちらしなど</t>
  </si>
  <si>
    <t>作品展運営繰り出し金</t>
  </si>
  <si>
    <t>地方支部用経費</t>
  </si>
  <si>
    <t>5支部程度を見込む</t>
  </si>
  <si>
    <t>教職支援講座費</t>
  </si>
  <si>
    <t>就職支援費</t>
  </si>
  <si>
    <t>学生対策事業費</t>
  </si>
  <si>
    <t>慶弔費</t>
  </si>
  <si>
    <t>予備費</t>
  </si>
  <si>
    <t>内約15万は学生救済募金残額</t>
  </si>
  <si>
    <t>３差引</t>
  </si>
  <si>
    <t>差引</t>
  </si>
  <si>
    <t>＜備考＞</t>
  </si>
  <si>
    <t>・昨年度会計との相違点</t>
  </si>
  <si>
    <t>１．特別会計は、学生に直接還元できる事業に充当することとして併殺し、一般会計に繰り入れる。</t>
  </si>
  <si>
    <t>２．収入では、本年度限りで、学生救済募金会計閉鎖に伴い残金を「繰入金」として項目計上</t>
  </si>
  <si>
    <t>　　会費収入の見込みを過去の実績を勘案して、70名から80名とした。</t>
  </si>
  <si>
    <t xml:space="preserve">  ・学生対策事業費の項目を設ける。特別会計の残額が約19万であったので、本年度5万支出すると、残は14万、あと三年で0になる勘定、4年後からは一般会計からの支出となります。</t>
  </si>
  <si>
    <t>　・幹事会費、手当交通費、HP経費、賃金、会報費は増額</t>
  </si>
  <si>
    <t>　・作品展繰り出し金は開催予定として本年度計上。</t>
  </si>
  <si>
    <t>４．会計上の課題(今後の検討課題)</t>
  </si>
  <si>
    <t>　・収入の部では、収入増加策を講じないと毎年３００万前後の予算規模しか組めない現状であるので、会費見込み額をどのくらいで設定するか。また、雑収入に寄付金などの項目設け、関係者から会費のみならず寄付の募集を行うなどの対策が必要ではないか。</t>
  </si>
  <si>
    <t>　・支出の部では、増加し続ける費目の予算をどのくらいで抑えていくのか、収入が無限に伸びているわけではないので、このまま支出を出来高払いで計上していくと、いずれ破綻することが予想されるので、適正な規模を検討しておくことが必要。</t>
  </si>
  <si>
    <t>和光大学同窓会2021年度決算案</t>
  </si>
  <si>
    <t>2020/9/1～2021/8/31</t>
  </si>
  <si>
    <t>2021年決算</t>
  </si>
  <si>
    <t>既卒者・現役生・教職員に加え未案内の2020年度生も含め例年通り70名の納入を想定。</t>
  </si>
  <si>
    <t>一人一回￥２３５０</t>
  </si>
  <si>
    <t>2回の開催予定として</t>
  </si>
  <si>
    <t>2020年度は実施しない</t>
  </si>
  <si>
    <t xml:space="preserve">Ⅱ．特別会計 </t>
  </si>
  <si>
    <t>A.学生救済募金</t>
  </si>
  <si>
    <t>１．収入の部</t>
  </si>
  <si>
    <t>項　　　　目</t>
  </si>
  <si>
    <t>差し引き</t>
  </si>
  <si>
    <t>募金</t>
  </si>
  <si>
    <t>振込募金</t>
  </si>
  <si>
    <t>現金募金</t>
  </si>
  <si>
    <t>利子他</t>
  </si>
  <si>
    <t>合計</t>
  </si>
  <si>
    <t>2．支出の部</t>
  </si>
  <si>
    <t>卒業式で予定した同窓会の配布物品購入代</t>
  </si>
  <si>
    <t>3．差し引き</t>
  </si>
  <si>
    <t>※　２０２１年4月に支出がありましたので、形式を本年度より変更しました。</t>
  </si>
  <si>
    <t>和光大学同窓会2022年度予算案</t>
  </si>
  <si>
    <t>既卒者・学生・教職員100名分の納入額2万円の納入があるものとして算出</t>
  </si>
  <si>
    <t>10回の開催予定として、ZOOM会議での参加者分も含む</t>
  </si>
  <si>
    <t>2022年度は実施しない。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</si>
</sst>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Red]\(#,##0\)"/>
    <numFmt numFmtId="178" formatCode="#,##0;&quot;△ &quot;#,##0"/>
  </numFmts>
  <fonts count="10">
    <font>
      <sz val="11"/>
      <color theme="1"/>
      <name val="ＭＳ Ｐゴシック"/>
      <charset val="128"/>
      <scheme val="minor"/>
    </font>
    <font>
      <sz val="11"/>
      <name val="ＭＳ Ｐゴシック"/>
      <charset val="128"/>
      <scheme val="minor"/>
    </font>
    <font>
      <b/>
      <sz val="11"/>
      <name val="ＭＳ Ｐゴシック"/>
      <charset val="128"/>
      <scheme val="minor"/>
    </font>
    <font>
      <sz val="9"/>
      <name val="ＭＳ Ｐゴシック"/>
      <charset val="128"/>
      <scheme val="minor"/>
    </font>
    <font>
      <sz val="11"/>
      <color rgb="FFFF0000"/>
      <name val="ＭＳ Ｐゴシック"/>
      <charset val="128"/>
      <scheme val="minor"/>
    </font>
    <font>
      <sz val="10"/>
      <name val="ＭＳ Ｐゴシック"/>
      <charset val="128"/>
      <scheme val="minor"/>
    </font>
    <font>
      <sz val="11"/>
      <color theme="0"/>
      <name val="ＭＳ Ｐゴシック"/>
      <charset val="128"/>
      <scheme val="minor"/>
    </font>
    <font>
      <b/>
      <sz val="10"/>
      <name val="ＭＳ Ｐゴシック"/>
      <charset val="128"/>
      <scheme val="minor"/>
    </font>
    <font>
      <sz val="9"/>
      <color rgb="FFFF0000"/>
      <name val="ＭＳ Ｐゴシック"/>
      <charset val="128"/>
      <scheme val="minor"/>
    </font>
    <font>
      <sz val="6"/>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8290963469344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117">
    <xf numFmtId="0" fontId="0" fillId="0" borderId="0" xfId="0">
      <alignment vertical="center"/>
    </xf>
    <xf numFmtId="177" fontId="1" fillId="0" borderId="0" xfId="0" applyNumberFormat="1" applyFont="1" applyBorder="1" applyAlignment="1">
      <alignment horizontal="left" vertical="center" wrapText="1"/>
    </xf>
    <xf numFmtId="177" fontId="1" fillId="0" borderId="0" xfId="0" applyNumberFormat="1" applyFont="1">
      <alignment vertical="center"/>
    </xf>
    <xf numFmtId="177" fontId="1" fillId="2" borderId="0" xfId="0" applyNumberFormat="1" applyFont="1" applyFill="1">
      <alignment vertical="center"/>
    </xf>
    <xf numFmtId="178" fontId="1" fillId="2" borderId="0" xfId="0" applyNumberFormat="1" applyFont="1" applyFill="1">
      <alignment vertical="center"/>
    </xf>
    <xf numFmtId="177" fontId="2" fillId="0" borderId="0" xfId="0" applyNumberFormat="1" applyFont="1" applyAlignment="1">
      <alignment vertical="center"/>
    </xf>
    <xf numFmtId="178" fontId="2" fillId="0" borderId="0" xfId="0" applyNumberFormat="1" applyFont="1" applyAlignment="1">
      <alignment vertical="center"/>
    </xf>
    <xf numFmtId="177" fontId="1" fillId="0" borderId="0" xfId="0" applyNumberFormat="1" applyFont="1" applyAlignment="1">
      <alignment vertical="center"/>
    </xf>
    <xf numFmtId="177" fontId="1" fillId="0" borderId="0" xfId="0" applyNumberFormat="1" applyFont="1" applyAlignment="1">
      <alignment horizontal="center" vertical="center"/>
    </xf>
    <xf numFmtId="178" fontId="1" fillId="0" borderId="0" xfId="0" applyNumberFormat="1" applyFont="1" applyAlignment="1">
      <alignment vertical="center"/>
    </xf>
    <xf numFmtId="177"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2" fillId="3" borderId="1" xfId="0" applyNumberFormat="1" applyFont="1" applyFill="1" applyBorder="1" applyAlignment="1">
      <alignment horizontal="center" vertical="center"/>
    </xf>
    <xf numFmtId="178" fontId="1" fillId="0" borderId="1" xfId="0" applyNumberFormat="1" applyFont="1" applyBorder="1" applyAlignment="1">
      <alignment horizontal="center" vertical="center"/>
    </xf>
    <xf numFmtId="177" fontId="1" fillId="2" borderId="2" xfId="0" applyNumberFormat="1" applyFont="1" applyFill="1" applyBorder="1" applyAlignment="1">
      <alignment vertical="center"/>
    </xf>
    <xf numFmtId="177" fontId="2" fillId="3" borderId="1" xfId="0" applyNumberFormat="1" applyFont="1" applyFill="1" applyBorder="1" applyAlignment="1">
      <alignment horizontal="center" vertical="center"/>
    </xf>
    <xf numFmtId="178" fontId="1" fillId="2" borderId="1" xfId="0" applyNumberFormat="1" applyFont="1" applyFill="1" applyBorder="1" applyAlignment="1">
      <alignment horizontal="center" vertical="center"/>
    </xf>
    <xf numFmtId="177" fontId="1" fillId="0" borderId="1" xfId="0" applyNumberFormat="1" applyFont="1" applyBorder="1">
      <alignment vertical="center"/>
    </xf>
    <xf numFmtId="177" fontId="1" fillId="2" borderId="2" xfId="0" applyNumberFormat="1" applyFont="1" applyFill="1" applyBorder="1" applyAlignment="1">
      <alignment horizontal="center" vertical="center"/>
    </xf>
    <xf numFmtId="177" fontId="1" fillId="2" borderId="2" xfId="0" applyNumberFormat="1" applyFont="1" applyFill="1" applyBorder="1">
      <alignment vertical="center"/>
    </xf>
    <xf numFmtId="177" fontId="2" fillId="3" borderId="1" xfId="0" applyNumberFormat="1" applyFont="1" applyFill="1" applyBorder="1">
      <alignment vertical="center"/>
    </xf>
    <xf numFmtId="178" fontId="1" fillId="2" borderId="1" xfId="0" applyNumberFormat="1" applyFont="1" applyFill="1" applyBorder="1" applyAlignment="1">
      <alignment horizontal="right" vertical="center"/>
    </xf>
    <xf numFmtId="177" fontId="1" fillId="2" borderId="2" xfId="0" applyNumberFormat="1" applyFont="1" applyFill="1" applyBorder="1" applyAlignment="1">
      <alignment horizontal="right" vertical="center"/>
    </xf>
    <xf numFmtId="177" fontId="2" fillId="3" borderId="1" xfId="0" applyNumberFormat="1" applyFont="1" applyFill="1" applyBorder="1" applyAlignment="1">
      <alignment horizontal="right" vertical="center"/>
    </xf>
    <xf numFmtId="177" fontId="3" fillId="0" borderId="1" xfId="0" applyNumberFormat="1" applyFont="1" applyBorder="1">
      <alignment vertical="center"/>
    </xf>
    <xf numFmtId="177" fontId="1" fillId="0" borderId="0" xfId="0" applyNumberFormat="1" applyFont="1" applyBorder="1" applyAlignment="1">
      <alignment horizontal="left" vertical="center"/>
    </xf>
    <xf numFmtId="177" fontId="4" fillId="2" borderId="0" xfId="0" applyNumberFormat="1" applyFont="1" applyFill="1" applyBorder="1">
      <alignment vertical="center"/>
    </xf>
    <xf numFmtId="177" fontId="1" fillId="2" borderId="0" xfId="0" applyNumberFormat="1" applyFont="1" applyFill="1" applyBorder="1">
      <alignment vertical="center"/>
    </xf>
    <xf numFmtId="178" fontId="1" fillId="2" borderId="0" xfId="0" applyNumberFormat="1" applyFont="1" applyFill="1" applyBorder="1">
      <alignment vertical="center"/>
    </xf>
    <xf numFmtId="177" fontId="1" fillId="0" borderId="0" xfId="0" applyNumberFormat="1" applyFont="1" applyBorder="1">
      <alignment vertical="center"/>
    </xf>
    <xf numFmtId="177" fontId="1" fillId="0" borderId="0" xfId="0" applyNumberFormat="1" applyFont="1" applyAlignment="1">
      <alignment horizontal="left" vertical="center"/>
    </xf>
    <xf numFmtId="178" fontId="1" fillId="0" borderId="0" xfId="0" applyNumberFormat="1" applyFont="1" applyAlignment="1">
      <alignment horizontal="left" vertical="center"/>
    </xf>
    <xf numFmtId="177" fontId="1" fillId="2" borderId="1" xfId="0" applyNumberFormat="1" applyFont="1" applyFill="1" applyBorder="1" applyAlignment="1">
      <alignment horizontal="center" vertical="center"/>
    </xf>
    <xf numFmtId="177" fontId="1" fillId="2" borderId="1" xfId="0" applyNumberFormat="1" applyFont="1" applyFill="1" applyBorder="1">
      <alignment vertical="center"/>
    </xf>
    <xf numFmtId="177" fontId="3" fillId="0" borderId="1" xfId="0" applyNumberFormat="1" applyFont="1" applyBorder="1" applyAlignment="1">
      <alignment vertical="center" wrapText="1"/>
    </xf>
    <xf numFmtId="177" fontId="5" fillId="0" borderId="1" xfId="0" applyNumberFormat="1" applyFont="1" applyBorder="1">
      <alignment vertical="center"/>
    </xf>
    <xf numFmtId="177" fontId="1" fillId="2" borderId="4" xfId="0" applyNumberFormat="1" applyFont="1" applyFill="1" applyBorder="1">
      <alignment vertical="center"/>
    </xf>
    <xf numFmtId="177" fontId="1" fillId="2" borderId="4" xfId="0" applyNumberFormat="1" applyFont="1" applyFill="1" applyBorder="1" applyAlignment="1">
      <alignment horizontal="right" vertical="center"/>
    </xf>
    <xf numFmtId="178" fontId="1" fillId="2" borderId="4" xfId="0" applyNumberFormat="1" applyFont="1" applyFill="1" applyBorder="1" applyAlignment="1">
      <alignment horizontal="right" vertical="center"/>
    </xf>
    <xf numFmtId="177" fontId="5" fillId="0" borderId="4" xfId="0" applyNumberFormat="1" applyFont="1" applyBorder="1">
      <alignment vertical="center"/>
    </xf>
    <xf numFmtId="177" fontId="1" fillId="2" borderId="6" xfId="0" applyNumberFormat="1" applyFont="1" applyFill="1" applyBorder="1" applyAlignment="1">
      <alignment horizontal="right" vertical="center"/>
    </xf>
    <xf numFmtId="178" fontId="1" fillId="2" borderId="6" xfId="0" applyNumberFormat="1" applyFont="1" applyFill="1" applyBorder="1" applyAlignment="1">
      <alignment horizontal="right" vertical="center"/>
    </xf>
    <xf numFmtId="177" fontId="5" fillId="0" borderId="6" xfId="0" applyNumberFormat="1" applyFont="1" applyBorder="1">
      <alignment vertical="center"/>
    </xf>
    <xf numFmtId="177" fontId="1" fillId="2" borderId="6" xfId="0" applyNumberFormat="1" applyFont="1" applyFill="1" applyBorder="1" applyAlignment="1">
      <alignment horizontal="center" vertical="center"/>
    </xf>
    <xf numFmtId="177" fontId="2" fillId="2" borderId="0" xfId="0" applyNumberFormat="1" applyFont="1" applyFill="1" applyBorder="1">
      <alignment vertical="center"/>
    </xf>
    <xf numFmtId="177" fontId="2" fillId="0" borderId="0" xfId="0" applyNumberFormat="1" applyFont="1" applyAlignment="1">
      <alignment horizontal="left" vertical="center"/>
    </xf>
    <xf numFmtId="177" fontId="1" fillId="2" borderId="1" xfId="0" applyNumberFormat="1" applyFont="1" applyFill="1" applyBorder="1" applyAlignment="1">
      <alignment vertical="center"/>
    </xf>
    <xf numFmtId="178" fontId="1" fillId="2" borderId="4" xfId="0" applyNumberFormat="1" applyFont="1" applyFill="1" applyBorder="1" applyAlignment="1">
      <alignment horizontal="center" vertical="center"/>
    </xf>
    <xf numFmtId="177" fontId="1" fillId="0" borderId="4" xfId="0" applyNumberFormat="1" applyFont="1" applyBorder="1">
      <alignment vertical="center"/>
    </xf>
    <xf numFmtId="177" fontId="1" fillId="0" borderId="9" xfId="0" applyNumberFormat="1" applyFont="1" applyBorder="1" applyAlignment="1">
      <alignment horizontal="left" vertical="center"/>
    </xf>
    <xf numFmtId="177" fontId="1" fillId="2" borderId="9" xfId="0" applyNumberFormat="1" applyFont="1" applyFill="1" applyBorder="1">
      <alignment vertical="center"/>
    </xf>
    <xf numFmtId="178" fontId="1" fillId="2" borderId="9" xfId="0" applyNumberFormat="1" applyFont="1" applyFill="1" applyBorder="1">
      <alignment vertical="center"/>
    </xf>
    <xf numFmtId="177" fontId="1" fillId="0" borderId="9" xfId="0" applyNumberFormat="1" applyFont="1" applyBorder="1">
      <alignment vertical="center"/>
    </xf>
    <xf numFmtId="176" fontId="2" fillId="4" borderId="1" xfId="0" applyNumberFormat="1" applyFont="1" applyFill="1" applyBorder="1" applyAlignment="1">
      <alignment horizontal="center" vertical="center"/>
    </xf>
    <xf numFmtId="177" fontId="1" fillId="5" borderId="2" xfId="0" applyNumberFormat="1" applyFont="1" applyFill="1" applyBorder="1" applyAlignment="1">
      <alignment vertical="center"/>
    </xf>
    <xf numFmtId="177" fontId="2" fillId="4" borderId="1" xfId="0" applyNumberFormat="1" applyFont="1" applyFill="1" applyBorder="1">
      <alignment vertical="center"/>
    </xf>
    <xf numFmtId="178" fontId="1" fillId="2" borderId="1" xfId="0" applyNumberFormat="1" applyFont="1" applyFill="1" applyBorder="1">
      <alignment vertical="center"/>
    </xf>
    <xf numFmtId="178" fontId="4" fillId="2" borderId="1" xfId="0" applyNumberFormat="1" applyFont="1" applyFill="1" applyBorder="1">
      <alignment vertical="center"/>
    </xf>
    <xf numFmtId="177" fontId="2" fillId="4" borderId="1" xfId="0" applyNumberFormat="1" applyFont="1" applyFill="1" applyBorder="1" applyAlignment="1">
      <alignment horizontal="center" vertical="center"/>
    </xf>
    <xf numFmtId="177" fontId="2" fillId="4" borderId="1" xfId="0" applyNumberFormat="1" applyFont="1" applyFill="1" applyBorder="1" applyAlignment="1">
      <alignment horizontal="center" vertical="top"/>
    </xf>
    <xf numFmtId="177" fontId="7" fillId="0" borderId="1" xfId="0" applyNumberFormat="1" applyFont="1" applyBorder="1">
      <alignment vertical="center"/>
    </xf>
    <xf numFmtId="177" fontId="2" fillId="4" borderId="4" xfId="0" applyNumberFormat="1" applyFont="1" applyFill="1" applyBorder="1">
      <alignment vertical="center"/>
    </xf>
    <xf numFmtId="177" fontId="2" fillId="4" borderId="6" xfId="0" applyNumberFormat="1" applyFont="1" applyFill="1" applyBorder="1">
      <alignment vertical="center"/>
    </xf>
    <xf numFmtId="178" fontId="1" fillId="2" borderId="6" xfId="0" applyNumberFormat="1" applyFont="1" applyFill="1" applyBorder="1" applyAlignment="1">
      <alignment horizontal="center" vertical="center"/>
    </xf>
    <xf numFmtId="177" fontId="1" fillId="2" borderId="0" xfId="0" applyNumberFormat="1" applyFont="1" applyFill="1" applyBorder="1" applyAlignment="1">
      <alignment horizontal="left" vertical="center"/>
    </xf>
    <xf numFmtId="177" fontId="1" fillId="2" borderId="0" xfId="0" applyNumberFormat="1" applyFont="1" applyFill="1" applyBorder="1" applyAlignment="1">
      <alignment vertical="center"/>
    </xf>
    <xf numFmtId="178" fontId="1" fillId="2" borderId="0" xfId="0" applyNumberFormat="1" applyFont="1" applyFill="1" applyBorder="1" applyAlignment="1">
      <alignment horizontal="center" vertical="center"/>
    </xf>
    <xf numFmtId="177" fontId="2" fillId="0" borderId="0" xfId="0" applyNumberFormat="1" applyFont="1" applyBorder="1" applyAlignment="1">
      <alignment vertical="center"/>
    </xf>
    <xf numFmtId="178" fontId="2" fillId="0" borderId="0" xfId="0" applyNumberFormat="1" applyFont="1" applyBorder="1" applyAlignment="1">
      <alignment vertical="center"/>
    </xf>
    <xf numFmtId="177" fontId="1" fillId="4" borderId="1" xfId="0" applyNumberFormat="1" applyFont="1" applyFill="1" applyBorder="1">
      <alignment vertical="center"/>
    </xf>
    <xf numFmtId="177" fontId="4" fillId="2" borderId="1" xfId="0" applyNumberFormat="1" applyFont="1" applyFill="1" applyBorder="1" applyAlignment="1">
      <alignment horizontal="center" vertical="center"/>
    </xf>
    <xf numFmtId="177" fontId="4" fillId="2" borderId="1" xfId="0" applyNumberFormat="1" applyFont="1" applyFill="1" applyBorder="1">
      <alignment vertical="center"/>
    </xf>
    <xf numFmtId="177" fontId="1" fillId="2" borderId="1" xfId="0" applyNumberFormat="1" applyFont="1" applyFill="1" applyBorder="1" applyAlignment="1">
      <alignment horizontal="right" vertical="center"/>
    </xf>
    <xf numFmtId="178" fontId="4" fillId="2" borderId="1" xfId="0" applyNumberFormat="1" applyFont="1" applyFill="1" applyBorder="1" applyAlignment="1">
      <alignment horizontal="center" vertical="center"/>
    </xf>
    <xf numFmtId="177" fontId="8" fillId="0" borderId="1" xfId="0" applyNumberFormat="1" applyFont="1" applyBorder="1">
      <alignment vertical="center"/>
    </xf>
    <xf numFmtId="177" fontId="1" fillId="2" borderId="4" xfId="0" applyNumberFormat="1" applyFont="1" applyFill="1" applyBorder="1" applyAlignment="1">
      <alignment horizontal="center" vertical="center"/>
    </xf>
    <xf numFmtId="177" fontId="2" fillId="2" borderId="0" xfId="0" applyNumberFormat="1" applyFont="1" applyFill="1" applyAlignment="1">
      <alignment horizontal="center" vertical="center"/>
    </xf>
    <xf numFmtId="177" fontId="1" fillId="0" borderId="0" xfId="0" applyNumberFormat="1" applyFont="1" applyAlignment="1">
      <alignment horizontal="center" vertical="center"/>
    </xf>
    <xf numFmtId="177" fontId="1" fillId="0" borderId="0" xfId="0" applyNumberFormat="1" applyFont="1" applyAlignment="1">
      <alignment horizontal="right" vertical="center"/>
    </xf>
    <xf numFmtId="177" fontId="1" fillId="0" borderId="1" xfId="0" applyNumberFormat="1" applyFont="1" applyBorder="1" applyAlignment="1">
      <alignment horizontal="center" vertical="center"/>
    </xf>
    <xf numFmtId="177" fontId="1" fillId="0" borderId="2" xfId="0" applyNumberFormat="1" applyFont="1" applyBorder="1" applyAlignment="1">
      <alignment horizontal="left" vertical="center"/>
    </xf>
    <xf numFmtId="177" fontId="1" fillId="0" borderId="3" xfId="0" applyNumberFormat="1" applyFont="1" applyBorder="1" applyAlignment="1">
      <alignment horizontal="left" vertical="center"/>
    </xf>
    <xf numFmtId="177" fontId="1" fillId="0" borderId="1" xfId="0" applyNumberFormat="1" applyFont="1" applyBorder="1" applyAlignment="1">
      <alignment horizontal="left" vertical="center"/>
    </xf>
    <xf numFmtId="177" fontId="3" fillId="0" borderId="4" xfId="0" applyNumberFormat="1" applyFont="1" applyBorder="1" applyAlignment="1">
      <alignment horizontal="left" vertical="center" wrapText="1"/>
    </xf>
    <xf numFmtId="177" fontId="1" fillId="0" borderId="5" xfId="0" applyNumberFormat="1" applyFont="1" applyBorder="1" applyAlignment="1">
      <alignment horizontal="left" vertical="center" wrapText="1"/>
    </xf>
    <xf numFmtId="177" fontId="1" fillId="0" borderId="6" xfId="0" applyNumberFormat="1" applyFont="1" applyBorder="1" applyAlignment="1">
      <alignment horizontal="left" vertical="center" wrapText="1"/>
    </xf>
    <xf numFmtId="177" fontId="1" fillId="0" borderId="2" xfId="0" applyNumberFormat="1" applyFont="1" applyBorder="1" applyAlignment="1">
      <alignment horizontal="right" vertical="center"/>
    </xf>
    <xf numFmtId="177" fontId="1" fillId="0" borderId="3" xfId="0" applyNumberFormat="1" applyFont="1" applyBorder="1" applyAlignment="1">
      <alignment horizontal="right" vertical="center"/>
    </xf>
    <xf numFmtId="177" fontId="1" fillId="0" borderId="1"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1" fillId="0" borderId="7" xfId="0" applyNumberFormat="1" applyFont="1" applyBorder="1" applyAlignment="1">
      <alignment horizontal="right" vertical="center"/>
    </xf>
    <xf numFmtId="177" fontId="1" fillId="0" borderId="8" xfId="0" applyNumberFormat="1" applyFont="1" applyBorder="1" applyAlignment="1">
      <alignment horizontal="right" vertical="center"/>
    </xf>
    <xf numFmtId="177" fontId="1" fillId="0" borderId="7"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0" xfId="0" applyNumberFormat="1" applyFont="1" applyBorder="1" applyAlignment="1">
      <alignment horizontal="left" vertical="center" wrapText="1"/>
    </xf>
    <xf numFmtId="177" fontId="1" fillId="0" borderId="0" xfId="0" applyNumberFormat="1" applyFont="1" applyAlignment="1">
      <alignment horizontal="left" vertical="center"/>
    </xf>
    <xf numFmtId="177" fontId="1" fillId="2" borderId="4"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8" fontId="1" fillId="2" borderId="4" xfId="0" applyNumberFormat="1" applyFont="1" applyFill="1" applyBorder="1" applyAlignment="1">
      <alignment horizontal="center" vertical="center"/>
    </xf>
    <xf numFmtId="178" fontId="1" fillId="2" borderId="6" xfId="0" applyNumberFormat="1" applyFont="1" applyFill="1" applyBorder="1" applyAlignment="1">
      <alignment horizontal="center" vertical="center"/>
    </xf>
    <xf numFmtId="177" fontId="2" fillId="0" borderId="0" xfId="0" applyNumberFormat="1" applyFont="1" applyAlignment="1">
      <alignment horizontal="center" vertical="center"/>
    </xf>
    <xf numFmtId="177" fontId="6" fillId="4" borderId="0" xfId="0" applyNumberFormat="1" applyFont="1" applyFill="1" applyAlignment="1">
      <alignment horizontal="right" vertical="center"/>
    </xf>
    <xf numFmtId="177" fontId="1" fillId="0" borderId="4" xfId="0" applyNumberFormat="1" applyFont="1" applyBorder="1" applyAlignment="1">
      <alignment horizontal="right" vertical="center"/>
    </xf>
    <xf numFmtId="177" fontId="1" fillId="0" borderId="10" xfId="0" applyNumberFormat="1" applyFont="1" applyBorder="1" applyAlignment="1">
      <alignment horizontal="center" vertical="center"/>
    </xf>
    <xf numFmtId="177" fontId="1" fillId="0" borderId="11" xfId="0" applyNumberFormat="1" applyFont="1" applyBorder="1" applyAlignment="1">
      <alignment horizontal="center" vertical="center"/>
    </xf>
    <xf numFmtId="177" fontId="1" fillId="0" borderId="10" xfId="0" applyNumberFormat="1" applyFont="1" applyBorder="1" applyAlignment="1">
      <alignment horizontal="left" vertical="center"/>
    </xf>
    <xf numFmtId="177" fontId="1" fillId="0" borderId="11" xfId="0" applyNumberFormat="1" applyFont="1" applyBorder="1" applyAlignment="1">
      <alignment horizontal="left" vertical="center"/>
    </xf>
    <xf numFmtId="177" fontId="2" fillId="0" borderId="0" xfId="0" applyNumberFormat="1" applyFont="1" applyAlignment="1">
      <alignment horizontal="left" vertical="center"/>
    </xf>
    <xf numFmtId="177" fontId="1" fillId="0" borderId="12" xfId="0" applyNumberFormat="1" applyFont="1" applyBorder="1" applyAlignment="1">
      <alignment horizontal="left" vertical="center"/>
    </xf>
    <xf numFmtId="177" fontId="1" fillId="0" borderId="2"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2" fillId="0" borderId="9" xfId="0" applyNumberFormat="1" applyFont="1" applyBorder="1" applyAlignment="1">
      <alignment horizontal="left" vertical="center"/>
    </xf>
    <xf numFmtId="177" fontId="1" fillId="0" borderId="9" xfId="0" applyNumberFormat="1" applyFont="1" applyBorder="1" applyAlignment="1">
      <alignment horizontal="left" vertical="center"/>
    </xf>
    <xf numFmtId="177" fontId="1" fillId="0" borderId="4" xfId="0" applyNumberFormat="1" applyFont="1" applyBorder="1" applyAlignment="1">
      <alignment horizontal="left" vertical="center" wrapText="1"/>
    </xf>
    <xf numFmtId="177" fontId="1" fillId="0" borderId="13" xfId="0" applyNumberFormat="1" applyFont="1" applyBorder="1" applyAlignment="1">
      <alignment horizontal="left" vertical="center"/>
    </xf>
    <xf numFmtId="177" fontId="2" fillId="3" borderId="4" xfId="0" applyNumberFormat="1" applyFont="1" applyFill="1" applyBorder="1" applyAlignment="1">
      <alignment horizontal="right" vertical="center"/>
    </xf>
    <xf numFmtId="177" fontId="2" fillId="3" borderId="6"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40" workbookViewId="0">
      <selection activeCell="A54" sqref="A54:F54"/>
    </sheetView>
  </sheetViews>
  <sheetFormatPr defaultColWidth="9" defaultRowHeight="13.5"/>
  <cols>
    <col min="1" max="2" width="9" style="2"/>
    <col min="3" max="5" width="15.125" style="3" customWidth="1"/>
    <col min="6" max="6" width="24.75" style="2" customWidth="1"/>
    <col min="7" max="16384" width="9" style="2"/>
  </cols>
  <sheetData>
    <row r="1" spans="1:9">
      <c r="A1" s="77" t="s">
        <v>0</v>
      </c>
      <c r="B1" s="77"/>
      <c r="C1" s="77"/>
      <c r="D1" s="77"/>
      <c r="E1" s="77"/>
      <c r="F1" s="77"/>
    </row>
    <row r="2" spans="1:9">
      <c r="A2" s="78" t="s">
        <v>1</v>
      </c>
      <c r="B2" s="78"/>
      <c r="C2" s="78"/>
      <c r="D2" s="78"/>
      <c r="E2" s="78"/>
      <c r="F2" s="78"/>
    </row>
    <row r="3" spans="1:9">
      <c r="A3" s="5" t="s">
        <v>2</v>
      </c>
      <c r="B3" s="5"/>
      <c r="C3" s="5"/>
      <c r="D3" s="5"/>
      <c r="E3" s="5"/>
      <c r="F3" s="5"/>
    </row>
    <row r="4" spans="1:9">
      <c r="A4" s="7" t="s">
        <v>3</v>
      </c>
      <c r="B4" s="7"/>
      <c r="C4" s="8" t="s">
        <v>4</v>
      </c>
      <c r="D4" s="8" t="s">
        <v>4</v>
      </c>
      <c r="E4" s="7"/>
      <c r="F4" s="7"/>
    </row>
    <row r="5" spans="1:9">
      <c r="A5" s="79" t="s">
        <v>5</v>
      </c>
      <c r="B5" s="79"/>
      <c r="C5" s="11" t="s">
        <v>6</v>
      </c>
      <c r="D5" s="11" t="s">
        <v>7</v>
      </c>
      <c r="E5" s="11" t="s">
        <v>8</v>
      </c>
      <c r="F5" s="10" t="s">
        <v>9</v>
      </c>
      <c r="I5" s="2" t="s">
        <v>10</v>
      </c>
    </row>
    <row r="6" spans="1:9">
      <c r="A6" s="80" t="s">
        <v>11</v>
      </c>
      <c r="B6" s="81"/>
      <c r="C6" s="14">
        <v>495005</v>
      </c>
      <c r="D6" s="70">
        <v>955035</v>
      </c>
      <c r="E6" s="32">
        <v>0</v>
      </c>
      <c r="F6" s="17"/>
    </row>
    <row r="7" spans="1:9">
      <c r="A7" s="82" t="s">
        <v>12</v>
      </c>
      <c r="B7" s="82"/>
      <c r="C7" s="18">
        <v>1400000</v>
      </c>
      <c r="D7" s="70">
        <v>1600000</v>
      </c>
      <c r="E7" s="32">
        <f>D7-C7</f>
        <v>200000</v>
      </c>
      <c r="F7" s="83" t="s">
        <v>13</v>
      </c>
    </row>
    <row r="8" spans="1:9">
      <c r="A8" s="86" t="s">
        <v>14</v>
      </c>
      <c r="B8" s="87"/>
      <c r="C8" s="19">
        <v>1350000</v>
      </c>
      <c r="D8" s="71">
        <v>1550000</v>
      </c>
      <c r="E8" s="33">
        <f>D8-C8</f>
        <v>200000</v>
      </c>
      <c r="F8" s="84"/>
    </row>
    <row r="9" spans="1:9">
      <c r="A9" s="86" t="s">
        <v>15</v>
      </c>
      <c r="B9" s="87"/>
      <c r="C9" s="19">
        <v>50000</v>
      </c>
      <c r="D9" s="33">
        <v>50000</v>
      </c>
      <c r="E9" s="33">
        <f t="shared" ref="E9:E12" si="0">D9-C9</f>
        <v>0</v>
      </c>
      <c r="F9" s="85"/>
    </row>
    <row r="10" spans="1:9">
      <c r="A10" s="82" t="s">
        <v>16</v>
      </c>
      <c r="B10" s="82"/>
      <c r="C10" s="18">
        <v>10000</v>
      </c>
      <c r="D10" s="32">
        <v>10000</v>
      </c>
      <c r="E10" s="33">
        <f t="shared" si="0"/>
        <v>0</v>
      </c>
      <c r="F10" s="17"/>
    </row>
    <row r="11" spans="1:9">
      <c r="A11" s="86" t="s">
        <v>17</v>
      </c>
      <c r="B11" s="87"/>
      <c r="C11" s="22">
        <v>9900</v>
      </c>
      <c r="D11" s="72">
        <v>9900</v>
      </c>
      <c r="E11" s="33">
        <f t="shared" si="0"/>
        <v>0</v>
      </c>
      <c r="F11" s="17"/>
    </row>
    <row r="12" spans="1:9">
      <c r="A12" s="86" t="s">
        <v>18</v>
      </c>
      <c r="B12" s="87"/>
      <c r="C12" s="19">
        <v>100</v>
      </c>
      <c r="D12" s="33">
        <v>100</v>
      </c>
      <c r="E12" s="33">
        <f t="shared" si="0"/>
        <v>0</v>
      </c>
      <c r="F12" s="17"/>
    </row>
    <row r="13" spans="1:9">
      <c r="A13" s="80" t="s">
        <v>19</v>
      </c>
      <c r="B13" s="81"/>
      <c r="C13" s="19">
        <v>0</v>
      </c>
      <c r="D13" s="71">
        <v>231555</v>
      </c>
      <c r="E13" s="33"/>
      <c r="F13" s="24" t="s">
        <v>20</v>
      </c>
    </row>
    <row r="14" spans="1:9">
      <c r="A14" s="82" t="s">
        <v>21</v>
      </c>
      <c r="B14" s="82"/>
      <c r="C14" s="18">
        <v>1905005</v>
      </c>
      <c r="D14" s="70">
        <f>D6+D7+D10+D13</f>
        <v>2796590</v>
      </c>
      <c r="E14" s="16">
        <f>D14-C14</f>
        <v>891585</v>
      </c>
      <c r="F14" s="17"/>
    </row>
    <row r="15" spans="1:9" ht="12.75" customHeight="1">
      <c r="A15" s="25"/>
      <c r="B15" s="25"/>
      <c r="C15" s="26" t="s">
        <v>22</v>
      </c>
      <c r="D15" s="27"/>
      <c r="E15" s="27"/>
      <c r="F15" s="29"/>
    </row>
    <row r="16" spans="1:9">
      <c r="A16" s="30" t="s">
        <v>23</v>
      </c>
      <c r="B16" s="30"/>
      <c r="C16" s="30"/>
      <c r="D16" s="30"/>
      <c r="E16" s="30" t="s">
        <v>4</v>
      </c>
      <c r="F16" s="30"/>
    </row>
    <row r="17" spans="1:6">
      <c r="A17" s="79" t="s">
        <v>5</v>
      </c>
      <c r="B17" s="79"/>
      <c r="C17" s="11" t="s">
        <v>6</v>
      </c>
      <c r="D17" s="11" t="s">
        <v>7</v>
      </c>
      <c r="E17" s="11" t="s">
        <v>8</v>
      </c>
      <c r="F17" s="10" t="s">
        <v>9</v>
      </c>
    </row>
    <row r="18" spans="1:6">
      <c r="A18" s="80" t="s">
        <v>24</v>
      </c>
      <c r="B18" s="81"/>
      <c r="C18" s="32">
        <v>320000</v>
      </c>
      <c r="D18" s="32">
        <f>SUM(D19:D23)</f>
        <v>415000</v>
      </c>
      <c r="E18" s="16">
        <f>D18-C18</f>
        <v>95000</v>
      </c>
      <c r="F18" s="17"/>
    </row>
    <row r="19" spans="1:6">
      <c r="A19" s="88" t="s">
        <v>25</v>
      </c>
      <c r="B19" s="88"/>
      <c r="C19" s="33">
        <v>10000</v>
      </c>
      <c r="D19" s="33">
        <v>5000</v>
      </c>
      <c r="E19" s="16">
        <f t="shared" ref="E19:E42" si="1">D19-C19</f>
        <v>-5000</v>
      </c>
      <c r="F19" s="17"/>
    </row>
    <row r="20" spans="1:6" ht="22.5">
      <c r="A20" s="88" t="s">
        <v>26</v>
      </c>
      <c r="B20" s="88"/>
      <c r="C20" s="33">
        <v>200000</v>
      </c>
      <c r="D20" s="71">
        <v>300000</v>
      </c>
      <c r="E20" s="73">
        <f t="shared" si="1"/>
        <v>100000</v>
      </c>
      <c r="F20" s="34" t="s">
        <v>27</v>
      </c>
    </row>
    <row r="21" spans="1:6">
      <c r="A21" s="88" t="s">
        <v>28</v>
      </c>
      <c r="B21" s="88"/>
      <c r="C21" s="33">
        <v>50000</v>
      </c>
      <c r="D21" s="33">
        <v>30000</v>
      </c>
      <c r="E21" s="16">
        <f t="shared" si="1"/>
        <v>-20000</v>
      </c>
      <c r="F21" s="35" t="s">
        <v>29</v>
      </c>
    </row>
    <row r="22" spans="1:6">
      <c r="A22" s="86" t="s">
        <v>30</v>
      </c>
      <c r="B22" s="87"/>
      <c r="C22" s="33">
        <v>10000</v>
      </c>
      <c r="D22" s="33">
        <v>10000</v>
      </c>
      <c r="E22" s="16">
        <f t="shared" si="1"/>
        <v>0</v>
      </c>
      <c r="F22" s="17" t="s">
        <v>31</v>
      </c>
    </row>
    <row r="23" spans="1:6">
      <c r="A23" s="86" t="s">
        <v>32</v>
      </c>
      <c r="B23" s="87"/>
      <c r="C23" s="33">
        <v>50000</v>
      </c>
      <c r="D23" s="71">
        <v>70000</v>
      </c>
      <c r="E23" s="73">
        <f t="shared" si="1"/>
        <v>20000</v>
      </c>
      <c r="F23" s="35" t="s">
        <v>33</v>
      </c>
    </row>
    <row r="24" spans="1:6">
      <c r="A24" s="82" t="s">
        <v>34</v>
      </c>
      <c r="B24" s="82"/>
      <c r="C24" s="32">
        <v>760000</v>
      </c>
      <c r="D24" s="32">
        <f>SUM(D25:D29)</f>
        <v>1010000</v>
      </c>
      <c r="E24" s="16">
        <f t="shared" si="1"/>
        <v>250000</v>
      </c>
      <c r="F24" s="17"/>
    </row>
    <row r="25" spans="1:6">
      <c r="A25" s="88" t="s">
        <v>35</v>
      </c>
      <c r="B25" s="88"/>
      <c r="C25" s="33">
        <v>300000</v>
      </c>
      <c r="D25" s="33">
        <v>300000</v>
      </c>
      <c r="E25" s="16">
        <f t="shared" si="1"/>
        <v>0</v>
      </c>
      <c r="F25" s="17" t="s">
        <v>36</v>
      </c>
    </row>
    <row r="26" spans="1:6">
      <c r="A26" s="88" t="s">
        <v>37</v>
      </c>
      <c r="B26" s="88"/>
      <c r="C26" s="33">
        <v>100000</v>
      </c>
      <c r="D26" s="33">
        <v>100000</v>
      </c>
      <c r="E26" s="16">
        <f t="shared" si="1"/>
        <v>0</v>
      </c>
      <c r="F26" s="17" t="s">
        <v>38</v>
      </c>
    </row>
    <row r="27" spans="1:6">
      <c r="A27" s="88" t="s">
        <v>39</v>
      </c>
      <c r="B27" s="88"/>
      <c r="C27" s="33">
        <v>100000</v>
      </c>
      <c r="D27" s="71">
        <v>300000</v>
      </c>
      <c r="E27" s="73">
        <f t="shared" si="1"/>
        <v>200000</v>
      </c>
      <c r="F27" s="17" t="s">
        <v>40</v>
      </c>
    </row>
    <row r="28" spans="1:6">
      <c r="A28" s="88" t="s">
        <v>41</v>
      </c>
      <c r="B28" s="88"/>
      <c r="C28" s="33">
        <v>250000</v>
      </c>
      <c r="D28" s="71">
        <v>300000</v>
      </c>
      <c r="E28" s="73">
        <f t="shared" si="1"/>
        <v>50000</v>
      </c>
      <c r="F28" s="17" t="s">
        <v>42</v>
      </c>
    </row>
    <row r="29" spans="1:6">
      <c r="A29" s="86" t="s">
        <v>43</v>
      </c>
      <c r="B29" s="87"/>
      <c r="C29" s="33">
        <v>10000</v>
      </c>
      <c r="D29" s="33">
        <v>10000</v>
      </c>
      <c r="E29" s="16">
        <f t="shared" si="1"/>
        <v>0</v>
      </c>
      <c r="F29" s="17"/>
    </row>
    <row r="30" spans="1:6">
      <c r="A30" s="82" t="s">
        <v>44</v>
      </c>
      <c r="B30" s="82"/>
      <c r="C30" s="32">
        <v>775000</v>
      </c>
      <c r="D30" s="32">
        <f>SUM(D31:D38)</f>
        <v>900000</v>
      </c>
      <c r="E30" s="16">
        <f t="shared" si="1"/>
        <v>125000</v>
      </c>
      <c r="F30" s="17"/>
    </row>
    <row r="31" spans="1:6">
      <c r="A31" s="88" t="s">
        <v>45</v>
      </c>
      <c r="B31" s="88"/>
      <c r="C31" s="33">
        <v>25000</v>
      </c>
      <c r="D31" s="71">
        <v>10000</v>
      </c>
      <c r="E31" s="73">
        <f t="shared" si="1"/>
        <v>-15000</v>
      </c>
      <c r="F31" s="35" t="s">
        <v>46</v>
      </c>
    </row>
    <row r="32" spans="1:6">
      <c r="A32" s="88" t="s">
        <v>47</v>
      </c>
      <c r="B32" s="88"/>
      <c r="C32" s="33">
        <v>100000</v>
      </c>
      <c r="D32" s="33">
        <v>0</v>
      </c>
      <c r="E32" s="16">
        <f t="shared" si="1"/>
        <v>-100000</v>
      </c>
      <c r="F32" s="35" t="s">
        <v>48</v>
      </c>
    </row>
    <row r="33" spans="1:6">
      <c r="A33" s="88" t="s">
        <v>49</v>
      </c>
      <c r="B33" s="88"/>
      <c r="C33" s="33">
        <v>270000</v>
      </c>
      <c r="D33" s="71">
        <v>400000</v>
      </c>
      <c r="E33" s="73">
        <f t="shared" si="1"/>
        <v>130000</v>
      </c>
      <c r="F33" s="35" t="s">
        <v>50</v>
      </c>
    </row>
    <row r="34" spans="1:6">
      <c r="A34" s="80" t="s">
        <v>51</v>
      </c>
      <c r="B34" s="81"/>
      <c r="C34" s="33">
        <v>150000</v>
      </c>
      <c r="D34" s="71">
        <v>150000</v>
      </c>
      <c r="E34" s="73">
        <f t="shared" si="1"/>
        <v>0</v>
      </c>
      <c r="F34" s="35" t="s">
        <v>52</v>
      </c>
    </row>
    <row r="35" spans="1:6">
      <c r="A35" s="89" t="s">
        <v>53</v>
      </c>
      <c r="B35" s="89"/>
      <c r="C35" s="33">
        <v>0</v>
      </c>
      <c r="D35" s="71">
        <v>200000</v>
      </c>
      <c r="E35" s="73">
        <f t="shared" si="1"/>
        <v>200000</v>
      </c>
      <c r="F35" s="35"/>
    </row>
    <row r="36" spans="1:6">
      <c r="A36" s="88" t="s">
        <v>54</v>
      </c>
      <c r="B36" s="88"/>
      <c r="C36" s="36">
        <v>100000</v>
      </c>
      <c r="D36" s="33">
        <v>100000</v>
      </c>
      <c r="E36" s="16">
        <f t="shared" si="1"/>
        <v>0</v>
      </c>
      <c r="F36" s="35" t="s">
        <v>55</v>
      </c>
    </row>
    <row r="37" spans="1:6">
      <c r="A37" s="90" t="s">
        <v>56</v>
      </c>
      <c r="B37" s="91"/>
      <c r="C37" s="96">
        <v>130000</v>
      </c>
      <c r="D37" s="96">
        <v>40000</v>
      </c>
      <c r="E37" s="98">
        <f t="shared" si="1"/>
        <v>-90000</v>
      </c>
      <c r="F37" s="39"/>
    </row>
    <row r="38" spans="1:6">
      <c r="A38" s="92" t="s">
        <v>57</v>
      </c>
      <c r="B38" s="93"/>
      <c r="C38" s="97"/>
      <c r="D38" s="97"/>
      <c r="E38" s="99"/>
      <c r="F38" s="42"/>
    </row>
    <row r="39" spans="1:6">
      <c r="A39" s="80" t="s">
        <v>58</v>
      </c>
      <c r="B39" s="81"/>
      <c r="C39" s="40">
        <v>0</v>
      </c>
      <c r="D39" s="71">
        <v>50000</v>
      </c>
      <c r="E39" s="73">
        <v>50000</v>
      </c>
      <c r="F39" s="35"/>
    </row>
    <row r="40" spans="1:6">
      <c r="A40" s="80" t="s">
        <v>59</v>
      </c>
      <c r="B40" s="81"/>
      <c r="C40" s="43">
        <v>30000</v>
      </c>
      <c r="D40" s="32">
        <v>30000</v>
      </c>
      <c r="E40" s="16">
        <f t="shared" si="1"/>
        <v>0</v>
      </c>
      <c r="F40" s="35" t="s">
        <v>4</v>
      </c>
    </row>
    <row r="41" spans="1:6">
      <c r="A41" s="82" t="s">
        <v>60</v>
      </c>
      <c r="B41" s="82"/>
      <c r="C41" s="32">
        <v>20005</v>
      </c>
      <c r="D41" s="70">
        <v>391590</v>
      </c>
      <c r="E41" s="16">
        <f t="shared" si="1"/>
        <v>371585</v>
      </c>
      <c r="F41" s="74" t="s">
        <v>61</v>
      </c>
    </row>
    <row r="42" spans="1:6">
      <c r="A42" s="82" t="s">
        <v>21</v>
      </c>
      <c r="B42" s="82"/>
      <c r="C42" s="32">
        <v>1905005</v>
      </c>
      <c r="D42" s="32">
        <f>D18+D24+D30+D40+D41+D39</f>
        <v>2796590</v>
      </c>
      <c r="E42" s="16">
        <f t="shared" si="1"/>
        <v>891585</v>
      </c>
      <c r="F42" s="17" t="s">
        <v>4</v>
      </c>
    </row>
    <row r="43" spans="1:6" ht="14.25" customHeight="1">
      <c r="A43" s="25"/>
      <c r="B43" s="25"/>
      <c r="C43" s="27" t="s">
        <v>4</v>
      </c>
      <c r="D43" s="27" t="s">
        <v>4</v>
      </c>
      <c r="E43" s="27"/>
      <c r="F43" s="29" t="s">
        <v>4</v>
      </c>
    </row>
    <row r="44" spans="1:6">
      <c r="A44" s="30" t="s">
        <v>62</v>
      </c>
      <c r="B44" s="30"/>
      <c r="C44" s="30"/>
      <c r="D44" s="30"/>
      <c r="E44" s="30"/>
      <c r="F44" s="30"/>
    </row>
    <row r="45" spans="1:6">
      <c r="A45" s="79" t="s">
        <v>5</v>
      </c>
      <c r="B45" s="79"/>
      <c r="C45" s="11" t="s">
        <v>6</v>
      </c>
      <c r="D45" s="11" t="s">
        <v>7</v>
      </c>
      <c r="E45" s="11" t="s">
        <v>8</v>
      </c>
      <c r="F45" s="10" t="s">
        <v>9</v>
      </c>
    </row>
    <row r="46" spans="1:6">
      <c r="A46" s="82" t="s">
        <v>3</v>
      </c>
      <c r="B46" s="82"/>
      <c r="C46" s="46">
        <v>1905005</v>
      </c>
      <c r="D46" s="70">
        <v>2796590</v>
      </c>
      <c r="E46" s="75">
        <f>D46-C46</f>
        <v>891585</v>
      </c>
      <c r="F46" s="48" t="s">
        <v>4</v>
      </c>
    </row>
    <row r="47" spans="1:6">
      <c r="A47" s="82" t="s">
        <v>23</v>
      </c>
      <c r="B47" s="82"/>
      <c r="C47" s="46">
        <v>1905005</v>
      </c>
      <c r="D47" s="70">
        <v>2796590</v>
      </c>
      <c r="E47" s="75">
        <f t="shared" ref="E47:E48" si="2">D47-C47</f>
        <v>891585</v>
      </c>
      <c r="F47" s="17"/>
    </row>
    <row r="48" spans="1:6">
      <c r="A48" s="82" t="s">
        <v>63</v>
      </c>
      <c r="B48" s="82"/>
      <c r="C48" s="46">
        <f>C46-C47</f>
        <v>0</v>
      </c>
      <c r="D48" s="32">
        <f>D46-D47</f>
        <v>0</v>
      </c>
      <c r="E48" s="75">
        <f t="shared" si="2"/>
        <v>0</v>
      </c>
      <c r="F48" s="17"/>
    </row>
    <row r="49" spans="1:6" ht="7.5" customHeight="1">
      <c r="A49" s="49"/>
      <c r="B49" s="49"/>
      <c r="C49" s="50"/>
      <c r="D49" s="50"/>
      <c r="E49" s="50"/>
      <c r="F49" s="52"/>
    </row>
    <row r="50" spans="1:6" ht="13.15" customHeight="1">
      <c r="A50" s="94" t="s">
        <v>64</v>
      </c>
      <c r="B50" s="94"/>
      <c r="C50" s="94"/>
      <c r="D50" s="94"/>
      <c r="E50" s="94"/>
      <c r="F50" s="94"/>
    </row>
    <row r="51" spans="1:6">
      <c r="A51" s="94" t="s">
        <v>65</v>
      </c>
      <c r="B51" s="94"/>
      <c r="C51" s="94"/>
      <c r="D51" s="94"/>
      <c r="E51" s="94"/>
      <c r="F51" s="94"/>
    </row>
    <row r="52" spans="1:6">
      <c r="A52" s="95" t="s">
        <v>66</v>
      </c>
      <c r="B52" s="95"/>
      <c r="C52" s="95"/>
      <c r="D52" s="95"/>
      <c r="E52" s="95"/>
      <c r="F52" s="95"/>
    </row>
    <row r="53" spans="1:6" s="94" customFormat="1" ht="13.15" customHeight="1">
      <c r="A53" s="94" t="s">
        <v>67</v>
      </c>
    </row>
    <row r="54" spans="1:6" s="1" customFormat="1" ht="13.15" customHeight="1">
      <c r="A54" s="94" t="s">
        <v>68</v>
      </c>
      <c r="B54" s="94"/>
      <c r="C54" s="94"/>
      <c r="D54" s="94"/>
      <c r="E54" s="94"/>
      <c r="F54" s="94"/>
    </row>
    <row r="55" spans="1:6" ht="27" customHeight="1">
      <c r="A55" s="94" t="s">
        <v>69</v>
      </c>
      <c r="B55" s="94"/>
      <c r="C55" s="94"/>
      <c r="D55" s="94"/>
      <c r="E55" s="94"/>
      <c r="F55" s="94"/>
    </row>
    <row r="56" spans="1:6">
      <c r="A56" s="94" t="s">
        <v>70</v>
      </c>
      <c r="B56" s="94"/>
      <c r="C56" s="94"/>
      <c r="D56" s="94"/>
      <c r="E56" s="94"/>
      <c r="F56" s="94"/>
    </row>
    <row r="57" spans="1:6">
      <c r="A57" s="94" t="s">
        <v>71</v>
      </c>
      <c r="B57" s="94"/>
      <c r="C57" s="94"/>
      <c r="D57" s="94"/>
      <c r="E57" s="94"/>
      <c r="F57" s="94"/>
    </row>
    <row r="58" spans="1:6">
      <c r="A58" s="94" t="s">
        <v>72</v>
      </c>
      <c r="B58" s="94"/>
      <c r="C58" s="94"/>
      <c r="D58" s="94"/>
      <c r="E58" s="94"/>
      <c r="F58" s="94"/>
    </row>
    <row r="59" spans="1:6" ht="39.6" customHeight="1">
      <c r="A59" s="94" t="s">
        <v>73</v>
      </c>
      <c r="B59" s="94"/>
      <c r="C59" s="94"/>
      <c r="D59" s="94"/>
      <c r="E59" s="94"/>
      <c r="F59" s="94"/>
    </row>
    <row r="60" spans="1:6" ht="44.45" customHeight="1">
      <c r="A60" s="94" t="s">
        <v>74</v>
      </c>
      <c r="B60" s="94"/>
      <c r="C60" s="94"/>
      <c r="D60" s="94"/>
      <c r="E60" s="94"/>
      <c r="F60" s="94"/>
    </row>
    <row r="61" spans="1:6">
      <c r="A61" s="94"/>
      <c r="B61" s="94"/>
      <c r="C61" s="94"/>
      <c r="D61" s="94"/>
      <c r="E61" s="94"/>
      <c r="F61" s="94"/>
    </row>
    <row r="62" spans="1:6">
      <c r="A62" s="94"/>
      <c r="B62" s="94"/>
      <c r="C62" s="94"/>
      <c r="D62" s="94"/>
      <c r="E62" s="94"/>
      <c r="F62" s="94"/>
    </row>
    <row r="63" spans="1:6">
      <c r="A63" s="94"/>
      <c r="B63" s="94"/>
      <c r="C63" s="94"/>
      <c r="D63" s="94"/>
      <c r="E63" s="94"/>
      <c r="F63" s="94"/>
    </row>
    <row r="64" spans="1:6">
      <c r="A64" s="94"/>
      <c r="B64" s="94"/>
      <c r="C64" s="94"/>
      <c r="D64" s="94"/>
      <c r="E64" s="94"/>
      <c r="F64" s="94"/>
    </row>
    <row r="65" spans="1:6">
      <c r="A65" s="94"/>
      <c r="B65" s="94"/>
      <c r="C65" s="94"/>
      <c r="D65" s="94"/>
      <c r="E65" s="94"/>
      <c r="F65" s="94"/>
    </row>
  </sheetData>
  <mergeCells count="62">
    <mergeCell ref="A65:F65"/>
    <mergeCell ref="C37:C38"/>
    <mergeCell ref="D37:D38"/>
    <mergeCell ref="E37:E38"/>
    <mergeCell ref="A58:F58"/>
    <mergeCell ref="A59:F59"/>
    <mergeCell ref="A60:F60"/>
    <mergeCell ref="A61:F61"/>
    <mergeCell ref="A62:F62"/>
    <mergeCell ref="A53:XFD53"/>
    <mergeCell ref="A54:F54"/>
    <mergeCell ref="A55:F55"/>
    <mergeCell ref="A56:F56"/>
    <mergeCell ref="A57:F57"/>
    <mergeCell ref="A50:F50"/>
    <mergeCell ref="A51:F51"/>
    <mergeCell ref="A52:F52"/>
    <mergeCell ref="A63:F63"/>
    <mergeCell ref="A64:F64"/>
    <mergeCell ref="A42:B42"/>
    <mergeCell ref="A45:B45"/>
    <mergeCell ref="A46:B46"/>
    <mergeCell ref="A47:B47"/>
    <mergeCell ref="A48:B48"/>
    <mergeCell ref="A37:B37"/>
    <mergeCell ref="A38:B38"/>
    <mergeCell ref="A39:B39"/>
    <mergeCell ref="A40:B40"/>
    <mergeCell ref="A41:B41"/>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0:B10"/>
    <mergeCell ref="A11:B11"/>
    <mergeCell ref="A12:B12"/>
    <mergeCell ref="A13:B13"/>
    <mergeCell ref="A14:B14"/>
    <mergeCell ref="A1:F1"/>
    <mergeCell ref="A2:F2"/>
    <mergeCell ref="A5:B5"/>
    <mergeCell ref="A6:B6"/>
    <mergeCell ref="A7:B7"/>
    <mergeCell ref="F7:F9"/>
    <mergeCell ref="A8:B8"/>
    <mergeCell ref="A9:B9"/>
  </mergeCells>
  <phoneticPr fontId="9"/>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workbookViewId="0">
      <selection activeCell="N46" sqref="L46:N49"/>
    </sheetView>
  </sheetViews>
  <sheetFormatPr defaultColWidth="9" defaultRowHeight="13.5"/>
  <cols>
    <col min="1" max="2" width="9" style="2"/>
    <col min="3" max="4" width="15.125" style="3" customWidth="1"/>
    <col min="5" max="5" width="15.125" style="4" customWidth="1"/>
    <col min="6" max="6" width="22.25" style="2" customWidth="1"/>
    <col min="7" max="16384" width="9" style="2"/>
  </cols>
  <sheetData>
    <row r="1" spans="1:9">
      <c r="A1" s="100" t="s">
        <v>75</v>
      </c>
      <c r="B1" s="100"/>
      <c r="C1" s="100"/>
      <c r="D1" s="100"/>
      <c r="E1" s="100"/>
      <c r="F1" s="100"/>
    </row>
    <row r="2" spans="1:9">
      <c r="A2" s="101" t="s">
        <v>76</v>
      </c>
      <c r="B2" s="101"/>
      <c r="C2" s="101"/>
      <c r="D2" s="101"/>
      <c r="E2" s="101"/>
      <c r="F2" s="101"/>
    </row>
    <row r="3" spans="1:9">
      <c r="A3" s="5" t="s">
        <v>2</v>
      </c>
      <c r="B3" s="5"/>
      <c r="C3" s="5"/>
      <c r="D3" s="5"/>
      <c r="E3" s="6"/>
      <c r="F3" s="5"/>
    </row>
    <row r="4" spans="1:9">
      <c r="A4" s="7" t="s">
        <v>3</v>
      </c>
      <c r="B4" s="7"/>
      <c r="C4" s="8" t="s">
        <v>4</v>
      </c>
      <c r="D4" s="8" t="s">
        <v>4</v>
      </c>
      <c r="E4" s="9"/>
      <c r="F4" s="7"/>
    </row>
    <row r="5" spans="1:9">
      <c r="A5" s="79" t="s">
        <v>5</v>
      </c>
      <c r="B5" s="79"/>
      <c r="C5" s="11" t="s">
        <v>6</v>
      </c>
      <c r="D5" s="53" t="s">
        <v>77</v>
      </c>
      <c r="E5" s="13" t="s">
        <v>8</v>
      </c>
      <c r="F5" s="10" t="s">
        <v>9</v>
      </c>
      <c r="I5" s="2" t="s">
        <v>10</v>
      </c>
    </row>
    <row r="6" spans="1:9">
      <c r="A6" s="80" t="s">
        <v>11</v>
      </c>
      <c r="B6" s="81"/>
      <c r="C6" s="54">
        <v>495005</v>
      </c>
      <c r="D6" s="55">
        <v>495005</v>
      </c>
      <c r="E6" s="16"/>
      <c r="F6" s="17"/>
    </row>
    <row r="7" spans="1:9">
      <c r="A7" s="82" t="s">
        <v>12</v>
      </c>
      <c r="B7" s="82"/>
      <c r="C7" s="18">
        <v>1400000</v>
      </c>
      <c r="D7" s="55">
        <v>2748000</v>
      </c>
      <c r="E7" s="16">
        <v>1348000</v>
      </c>
      <c r="F7" s="83" t="s">
        <v>78</v>
      </c>
    </row>
    <row r="8" spans="1:9">
      <c r="A8" s="86" t="s">
        <v>14</v>
      </c>
      <c r="B8" s="87"/>
      <c r="C8" s="19">
        <v>1350000</v>
      </c>
      <c r="D8" s="55">
        <v>2728000</v>
      </c>
      <c r="E8" s="56">
        <v>1378000</v>
      </c>
      <c r="F8" s="84"/>
    </row>
    <row r="9" spans="1:9">
      <c r="A9" s="86" t="s">
        <v>15</v>
      </c>
      <c r="B9" s="87"/>
      <c r="C9" s="19">
        <v>50000</v>
      </c>
      <c r="D9" s="55">
        <v>20000</v>
      </c>
      <c r="E9" s="56">
        <v>-30000</v>
      </c>
      <c r="F9" s="85"/>
    </row>
    <row r="10" spans="1:9">
      <c r="A10" s="82" t="s">
        <v>16</v>
      </c>
      <c r="B10" s="82"/>
      <c r="C10" s="18">
        <v>10000</v>
      </c>
      <c r="D10" s="55">
        <v>0</v>
      </c>
      <c r="E10" s="56">
        <v>-10000</v>
      </c>
      <c r="F10" s="17"/>
    </row>
    <row r="11" spans="1:9">
      <c r="A11" s="86" t="s">
        <v>17</v>
      </c>
      <c r="B11" s="87"/>
      <c r="C11" s="22">
        <v>9900</v>
      </c>
      <c r="D11" s="55">
        <v>0</v>
      </c>
      <c r="E11" s="57">
        <v>9900</v>
      </c>
      <c r="F11" s="17"/>
    </row>
    <row r="12" spans="1:9">
      <c r="A12" s="86" t="s">
        <v>18</v>
      </c>
      <c r="B12" s="87"/>
      <c r="C12" s="19">
        <v>100</v>
      </c>
      <c r="D12" s="55">
        <v>0</v>
      </c>
      <c r="E12" s="56">
        <v>-100</v>
      </c>
      <c r="F12" s="17"/>
    </row>
    <row r="13" spans="1:9">
      <c r="A13" s="82" t="s">
        <v>21</v>
      </c>
      <c r="B13" s="82"/>
      <c r="C13" s="18">
        <v>1905005</v>
      </c>
      <c r="D13" s="55">
        <f>D6+D7+D10</f>
        <v>3243005</v>
      </c>
      <c r="E13" s="16">
        <v>1338000</v>
      </c>
      <c r="F13" s="17"/>
    </row>
    <row r="14" spans="1:9" ht="6" customHeight="1">
      <c r="A14" s="25"/>
      <c r="B14" s="25"/>
      <c r="C14" s="26"/>
      <c r="D14" s="27"/>
      <c r="E14" s="28"/>
      <c r="F14" s="29"/>
    </row>
    <row r="15" spans="1:9">
      <c r="A15" s="30" t="s">
        <v>23</v>
      </c>
      <c r="B15" s="30"/>
      <c r="C15" s="30"/>
      <c r="D15" s="30"/>
      <c r="E15" s="31" t="s">
        <v>4</v>
      </c>
      <c r="F15" s="30"/>
    </row>
    <row r="16" spans="1:9">
      <c r="A16" s="79" t="s">
        <v>5</v>
      </c>
      <c r="B16" s="79"/>
      <c r="C16" s="11" t="s">
        <v>6</v>
      </c>
      <c r="D16" s="53" t="s">
        <v>77</v>
      </c>
      <c r="E16" s="13" t="s">
        <v>8</v>
      </c>
      <c r="F16" s="10" t="s">
        <v>9</v>
      </c>
    </row>
    <row r="17" spans="1:6">
      <c r="A17" s="80" t="s">
        <v>24</v>
      </c>
      <c r="B17" s="81"/>
      <c r="C17" s="32">
        <v>320000</v>
      </c>
      <c r="D17" s="58">
        <v>312250</v>
      </c>
      <c r="E17" s="16">
        <f>D17-C17</f>
        <v>-7750</v>
      </c>
      <c r="F17" s="17"/>
    </row>
    <row r="18" spans="1:6">
      <c r="A18" s="88" t="s">
        <v>25</v>
      </c>
      <c r="B18" s="88"/>
      <c r="C18" s="33">
        <v>10000</v>
      </c>
      <c r="D18" s="55">
        <v>0</v>
      </c>
      <c r="E18" s="16">
        <f t="shared" ref="E18:E40" si="0">D18-C18</f>
        <v>-10000</v>
      </c>
      <c r="F18" s="17"/>
    </row>
    <row r="19" spans="1:6">
      <c r="A19" s="88" t="s">
        <v>26</v>
      </c>
      <c r="B19" s="88"/>
      <c r="C19" s="33">
        <v>200000</v>
      </c>
      <c r="D19" s="58">
        <v>199750</v>
      </c>
      <c r="E19" s="16">
        <f t="shared" si="0"/>
        <v>-250</v>
      </c>
      <c r="F19" s="35" t="s">
        <v>79</v>
      </c>
    </row>
    <row r="20" spans="1:6">
      <c r="A20" s="88" t="s">
        <v>28</v>
      </c>
      <c r="B20" s="88"/>
      <c r="C20" s="33">
        <v>50000</v>
      </c>
      <c r="D20" s="55">
        <v>30000</v>
      </c>
      <c r="E20" s="16">
        <f t="shared" si="0"/>
        <v>-20000</v>
      </c>
      <c r="F20" s="35" t="s">
        <v>80</v>
      </c>
    </row>
    <row r="21" spans="1:6">
      <c r="A21" s="86" t="s">
        <v>30</v>
      </c>
      <c r="B21" s="87"/>
      <c r="C21" s="33">
        <v>10000</v>
      </c>
      <c r="D21" s="55">
        <v>0</v>
      </c>
      <c r="E21" s="16">
        <f t="shared" si="0"/>
        <v>-10000</v>
      </c>
      <c r="F21" s="17" t="s">
        <v>31</v>
      </c>
    </row>
    <row r="22" spans="1:6">
      <c r="A22" s="86" t="s">
        <v>32</v>
      </c>
      <c r="B22" s="87"/>
      <c r="C22" s="33">
        <v>50000</v>
      </c>
      <c r="D22" s="55">
        <v>82500</v>
      </c>
      <c r="E22" s="16">
        <f t="shared" si="0"/>
        <v>32500</v>
      </c>
      <c r="F22" s="35" t="s">
        <v>33</v>
      </c>
    </row>
    <row r="23" spans="1:6">
      <c r="A23" s="82" t="s">
        <v>34</v>
      </c>
      <c r="B23" s="82"/>
      <c r="C23" s="32">
        <v>760000</v>
      </c>
      <c r="D23" s="59">
        <v>1150131</v>
      </c>
      <c r="E23" s="16">
        <f t="shared" si="0"/>
        <v>390131</v>
      </c>
      <c r="F23" s="17"/>
    </row>
    <row r="24" spans="1:6">
      <c r="A24" s="88" t="s">
        <v>35</v>
      </c>
      <c r="B24" s="88"/>
      <c r="C24" s="33">
        <v>300000</v>
      </c>
      <c r="D24" s="55">
        <v>293222</v>
      </c>
      <c r="E24" s="21">
        <f t="shared" si="0"/>
        <v>-6778</v>
      </c>
      <c r="F24" s="17" t="s">
        <v>36</v>
      </c>
    </row>
    <row r="25" spans="1:6">
      <c r="A25" s="88" t="s">
        <v>37</v>
      </c>
      <c r="B25" s="88"/>
      <c r="C25" s="33">
        <v>100000</v>
      </c>
      <c r="D25" s="55">
        <v>162211</v>
      </c>
      <c r="E25" s="21">
        <f t="shared" si="0"/>
        <v>62211</v>
      </c>
      <c r="F25" s="17" t="s">
        <v>38</v>
      </c>
    </row>
    <row r="26" spans="1:6">
      <c r="A26" s="88" t="s">
        <v>39</v>
      </c>
      <c r="B26" s="88"/>
      <c r="C26" s="33">
        <v>100000</v>
      </c>
      <c r="D26" s="55">
        <v>342239</v>
      </c>
      <c r="E26" s="21">
        <f t="shared" si="0"/>
        <v>242239</v>
      </c>
      <c r="F26" s="17" t="s">
        <v>40</v>
      </c>
    </row>
    <row r="27" spans="1:6">
      <c r="A27" s="88" t="s">
        <v>41</v>
      </c>
      <c r="B27" s="88"/>
      <c r="C27" s="33">
        <v>250000</v>
      </c>
      <c r="D27" s="55">
        <v>345069</v>
      </c>
      <c r="E27" s="21">
        <f t="shared" si="0"/>
        <v>95069</v>
      </c>
      <c r="F27" s="17" t="s">
        <v>42</v>
      </c>
    </row>
    <row r="28" spans="1:6">
      <c r="A28" s="86" t="s">
        <v>43</v>
      </c>
      <c r="B28" s="87"/>
      <c r="C28" s="33">
        <v>10000</v>
      </c>
      <c r="D28" s="55">
        <v>7390</v>
      </c>
      <c r="E28" s="21">
        <f t="shared" si="0"/>
        <v>-2610</v>
      </c>
      <c r="F28" s="17"/>
    </row>
    <row r="29" spans="1:6">
      <c r="A29" s="82" t="s">
        <v>44</v>
      </c>
      <c r="B29" s="82"/>
      <c r="C29" s="32">
        <v>775000</v>
      </c>
      <c r="D29" s="58">
        <v>449143</v>
      </c>
      <c r="E29" s="16">
        <f t="shared" si="0"/>
        <v>-325857</v>
      </c>
      <c r="F29" s="17"/>
    </row>
    <row r="30" spans="1:6">
      <c r="A30" s="88" t="s">
        <v>45</v>
      </c>
      <c r="B30" s="88"/>
      <c r="C30" s="33">
        <v>25000</v>
      </c>
      <c r="D30" s="55">
        <v>0</v>
      </c>
      <c r="E30" s="21">
        <f t="shared" si="0"/>
        <v>-25000</v>
      </c>
      <c r="F30" s="35" t="s">
        <v>46</v>
      </c>
    </row>
    <row r="31" spans="1:6">
      <c r="A31" s="88" t="s">
        <v>47</v>
      </c>
      <c r="B31" s="88"/>
      <c r="C31" s="33">
        <v>100000</v>
      </c>
      <c r="D31" s="55">
        <v>0</v>
      </c>
      <c r="E31" s="21">
        <f t="shared" si="0"/>
        <v>-100000</v>
      </c>
      <c r="F31" s="35" t="s">
        <v>48</v>
      </c>
    </row>
    <row r="32" spans="1:6">
      <c r="A32" s="88" t="s">
        <v>49</v>
      </c>
      <c r="B32" s="88"/>
      <c r="C32" s="33">
        <v>270000</v>
      </c>
      <c r="D32" s="55">
        <v>382475</v>
      </c>
      <c r="E32" s="21">
        <f t="shared" si="0"/>
        <v>112475</v>
      </c>
      <c r="F32" s="35" t="s">
        <v>50</v>
      </c>
    </row>
    <row r="33" spans="1:6">
      <c r="A33" s="80" t="s">
        <v>51</v>
      </c>
      <c r="B33" s="81"/>
      <c r="C33" s="33">
        <v>150000</v>
      </c>
      <c r="D33" s="55">
        <v>66668</v>
      </c>
      <c r="E33" s="21">
        <f t="shared" si="0"/>
        <v>-83332</v>
      </c>
      <c r="F33" s="35" t="s">
        <v>52</v>
      </c>
    </row>
    <row r="34" spans="1:6">
      <c r="A34" s="89" t="s">
        <v>53</v>
      </c>
      <c r="B34" s="89"/>
      <c r="C34" s="33">
        <v>0</v>
      </c>
      <c r="D34" s="55">
        <v>0</v>
      </c>
      <c r="E34" s="21">
        <f t="shared" si="0"/>
        <v>0</v>
      </c>
      <c r="F34" s="60" t="s">
        <v>81</v>
      </c>
    </row>
    <row r="35" spans="1:6">
      <c r="A35" s="102" t="s">
        <v>54</v>
      </c>
      <c r="B35" s="102"/>
      <c r="C35" s="36">
        <v>100000</v>
      </c>
      <c r="D35" s="55">
        <v>0</v>
      </c>
      <c r="E35" s="21">
        <f t="shared" si="0"/>
        <v>-100000</v>
      </c>
      <c r="F35" s="35" t="s">
        <v>55</v>
      </c>
    </row>
    <row r="36" spans="1:6">
      <c r="A36" s="90" t="s">
        <v>56</v>
      </c>
      <c r="B36" s="91"/>
      <c r="C36" s="37">
        <v>130000</v>
      </c>
      <c r="D36" s="61">
        <v>0</v>
      </c>
      <c r="E36" s="38">
        <f t="shared" si="0"/>
        <v>-130000</v>
      </c>
      <c r="F36" s="39"/>
    </row>
    <row r="37" spans="1:6">
      <c r="A37" s="103" t="s">
        <v>57</v>
      </c>
      <c r="B37" s="104"/>
      <c r="C37" s="40"/>
      <c r="D37" s="62"/>
      <c r="E37" s="63" t="s">
        <v>4</v>
      </c>
      <c r="F37" s="42"/>
    </row>
    <row r="38" spans="1:6">
      <c r="A38" s="105" t="s">
        <v>59</v>
      </c>
      <c r="B38" s="106"/>
      <c r="C38" s="43">
        <v>30000</v>
      </c>
      <c r="D38" s="58">
        <v>24200</v>
      </c>
      <c r="E38" s="16">
        <f t="shared" si="0"/>
        <v>-5800</v>
      </c>
      <c r="F38" s="35" t="s">
        <v>4</v>
      </c>
    </row>
    <row r="39" spans="1:6">
      <c r="A39" s="82" t="s">
        <v>60</v>
      </c>
      <c r="B39" s="82"/>
      <c r="C39" s="32">
        <v>20005</v>
      </c>
      <c r="D39" s="58">
        <v>0</v>
      </c>
      <c r="E39" s="16">
        <f t="shared" si="0"/>
        <v>-20005</v>
      </c>
      <c r="F39" s="17" t="s">
        <v>4</v>
      </c>
    </row>
    <row r="40" spans="1:6">
      <c r="A40" s="82" t="s">
        <v>21</v>
      </c>
      <c r="B40" s="82"/>
      <c r="C40" s="32">
        <v>1905005</v>
      </c>
      <c r="D40" s="58">
        <f>D17+D23+D29+D38+D39</f>
        <v>1935724</v>
      </c>
      <c r="E40" s="16">
        <f t="shared" si="0"/>
        <v>30719</v>
      </c>
      <c r="F40" s="17" t="s">
        <v>4</v>
      </c>
    </row>
    <row r="41" spans="1:6" ht="5.45" customHeight="1">
      <c r="A41" s="25"/>
      <c r="B41" s="25"/>
      <c r="C41" s="27" t="s">
        <v>4</v>
      </c>
      <c r="D41" s="27" t="s">
        <v>4</v>
      </c>
      <c r="E41" s="28"/>
      <c r="F41" s="29" t="s">
        <v>4</v>
      </c>
    </row>
    <row r="42" spans="1:6">
      <c r="A42" s="30" t="s">
        <v>62</v>
      </c>
      <c r="B42" s="30"/>
      <c r="C42" s="30"/>
      <c r="D42" s="30"/>
      <c r="E42" s="31"/>
      <c r="F42" s="30"/>
    </row>
    <row r="43" spans="1:6">
      <c r="A43" s="79" t="s">
        <v>5</v>
      </c>
      <c r="B43" s="79"/>
      <c r="C43" s="11" t="s">
        <v>6</v>
      </c>
      <c r="D43" s="53" t="s">
        <v>77</v>
      </c>
      <c r="E43" s="13" t="s">
        <v>8</v>
      </c>
      <c r="F43" s="10" t="s">
        <v>9</v>
      </c>
    </row>
    <row r="44" spans="1:6">
      <c r="A44" s="82" t="s">
        <v>3</v>
      </c>
      <c r="B44" s="82"/>
      <c r="C44" s="46">
        <v>1905005</v>
      </c>
      <c r="D44" s="55">
        <v>3243005</v>
      </c>
      <c r="E44" s="47">
        <v>1338000</v>
      </c>
      <c r="F44" s="48" t="s">
        <v>4</v>
      </c>
    </row>
    <row r="45" spans="1:6">
      <c r="A45" s="82" t="s">
        <v>23</v>
      </c>
      <c r="B45" s="82"/>
      <c r="C45" s="46">
        <v>1905005</v>
      </c>
      <c r="D45" s="55">
        <v>1935724</v>
      </c>
      <c r="E45" s="47">
        <v>30719</v>
      </c>
      <c r="F45" s="17"/>
    </row>
    <row r="46" spans="1:6">
      <c r="A46" s="82" t="s">
        <v>63</v>
      </c>
      <c r="B46" s="82"/>
      <c r="C46" s="46">
        <f>C44-C45</f>
        <v>0</v>
      </c>
      <c r="D46" s="55">
        <f>D44-D45</f>
        <v>1307281</v>
      </c>
      <c r="E46" s="16">
        <v>0</v>
      </c>
      <c r="F46" s="17"/>
    </row>
    <row r="47" spans="1:6" ht="7.15" customHeight="1">
      <c r="A47" s="64"/>
      <c r="B47" s="64"/>
      <c r="C47" s="65"/>
      <c r="D47" s="44"/>
      <c r="E47" s="66"/>
      <c r="F47" s="27"/>
    </row>
    <row r="48" spans="1:6">
      <c r="A48" s="107" t="s">
        <v>82</v>
      </c>
      <c r="B48" s="107"/>
      <c r="C48" s="7"/>
      <c r="D48" s="7"/>
      <c r="E48" s="9"/>
      <c r="F48" s="7"/>
    </row>
    <row r="49" spans="1:6">
      <c r="A49" s="67" t="s">
        <v>83</v>
      </c>
      <c r="B49" s="67"/>
      <c r="C49" s="67"/>
      <c r="D49" s="67"/>
      <c r="E49" s="68"/>
      <c r="F49" s="67"/>
    </row>
    <row r="50" spans="1:6">
      <c r="A50" s="108" t="s">
        <v>84</v>
      </c>
      <c r="B50" s="108"/>
      <c r="C50" s="108"/>
      <c r="D50" s="108"/>
      <c r="E50" s="108"/>
      <c r="F50" s="108"/>
    </row>
    <row r="51" spans="1:6">
      <c r="A51" s="109" t="s">
        <v>85</v>
      </c>
      <c r="B51" s="110"/>
      <c r="C51" s="11" t="s">
        <v>6</v>
      </c>
      <c r="D51" s="53" t="s">
        <v>77</v>
      </c>
      <c r="E51" s="13" t="s">
        <v>86</v>
      </c>
      <c r="F51" s="10" t="s">
        <v>9</v>
      </c>
    </row>
    <row r="52" spans="1:6">
      <c r="A52" s="80" t="s">
        <v>11</v>
      </c>
      <c r="B52" s="81"/>
      <c r="C52" s="32">
        <v>275100</v>
      </c>
      <c r="D52" s="58">
        <v>275100</v>
      </c>
      <c r="E52" s="16">
        <f>D52-C52</f>
        <v>0</v>
      </c>
      <c r="F52" s="17" t="s">
        <v>22</v>
      </c>
    </row>
    <row r="53" spans="1:6">
      <c r="A53" s="80" t="s">
        <v>87</v>
      </c>
      <c r="B53" s="81"/>
      <c r="C53" s="32">
        <v>10000</v>
      </c>
      <c r="D53" s="58">
        <v>5000</v>
      </c>
      <c r="E53" s="16">
        <f t="shared" ref="E53:E57" si="1">D53-C53</f>
        <v>-5000</v>
      </c>
      <c r="F53" s="17"/>
    </row>
    <row r="54" spans="1:6">
      <c r="A54" s="86" t="s">
        <v>88</v>
      </c>
      <c r="B54" s="87"/>
      <c r="C54" s="33">
        <v>10000</v>
      </c>
      <c r="D54" s="55">
        <v>5000</v>
      </c>
      <c r="E54" s="21">
        <f t="shared" si="1"/>
        <v>-5000</v>
      </c>
      <c r="F54" s="17"/>
    </row>
    <row r="55" spans="1:6">
      <c r="A55" s="86" t="s">
        <v>89</v>
      </c>
      <c r="B55" s="87"/>
      <c r="C55" s="33">
        <v>0</v>
      </c>
      <c r="D55" s="55">
        <v>0</v>
      </c>
      <c r="E55" s="21">
        <f t="shared" si="1"/>
        <v>0</v>
      </c>
      <c r="F55" s="17"/>
    </row>
    <row r="56" spans="1:6">
      <c r="A56" s="80" t="s">
        <v>90</v>
      </c>
      <c r="B56" s="81"/>
      <c r="C56" s="33">
        <v>0</v>
      </c>
      <c r="D56" s="55">
        <v>0</v>
      </c>
      <c r="E56" s="21">
        <f t="shared" si="1"/>
        <v>0</v>
      </c>
      <c r="F56" s="17"/>
    </row>
    <row r="57" spans="1:6">
      <c r="A57" s="82" t="s">
        <v>91</v>
      </c>
      <c r="B57" s="82"/>
      <c r="C57" s="32">
        <v>285100</v>
      </c>
      <c r="D57" s="58">
        <f>SUM(D52:D53)</f>
        <v>280100</v>
      </c>
      <c r="E57" s="16">
        <f t="shared" si="1"/>
        <v>-5000</v>
      </c>
      <c r="F57" s="17"/>
    </row>
    <row r="58" spans="1:6">
      <c r="A58" s="114" t="s">
        <v>92</v>
      </c>
      <c r="B58" s="114"/>
      <c r="C58" s="114"/>
      <c r="D58" s="114"/>
      <c r="E58" s="114"/>
      <c r="F58" s="114"/>
    </row>
    <row r="59" spans="1:6">
      <c r="A59" s="109" t="s">
        <v>85</v>
      </c>
      <c r="B59" s="110"/>
      <c r="C59" s="11" t="s">
        <v>6</v>
      </c>
      <c r="D59" s="53" t="s">
        <v>77</v>
      </c>
      <c r="E59" s="13" t="s">
        <v>86</v>
      </c>
      <c r="F59" s="10" t="s">
        <v>9</v>
      </c>
    </row>
    <row r="60" spans="1:6">
      <c r="A60" s="80" t="s">
        <v>44</v>
      </c>
      <c r="B60" s="81"/>
      <c r="C60" s="33">
        <v>0</v>
      </c>
      <c r="D60" s="69">
        <v>48545</v>
      </c>
      <c r="E60" s="16">
        <f t="shared" ref="E60:E61" si="2">D60-C60</f>
        <v>48545</v>
      </c>
      <c r="F60" s="113" t="s">
        <v>93</v>
      </c>
    </row>
    <row r="61" spans="1:6">
      <c r="A61" s="80" t="s">
        <v>91</v>
      </c>
      <c r="B61" s="81"/>
      <c r="C61" s="33">
        <v>0</v>
      </c>
      <c r="D61" s="69">
        <v>48545</v>
      </c>
      <c r="E61" s="16">
        <f t="shared" si="2"/>
        <v>48545</v>
      </c>
      <c r="F61" s="85"/>
    </row>
    <row r="62" spans="1:6">
      <c r="A62" s="114" t="s">
        <v>94</v>
      </c>
      <c r="B62" s="114"/>
      <c r="C62" s="114"/>
      <c r="D62" s="114"/>
      <c r="E62" s="114"/>
      <c r="F62" s="114"/>
    </row>
    <row r="63" spans="1:6">
      <c r="A63" s="109" t="s">
        <v>85</v>
      </c>
      <c r="B63" s="110"/>
      <c r="C63" s="11" t="s">
        <v>6</v>
      </c>
      <c r="D63" s="53" t="s">
        <v>77</v>
      </c>
      <c r="E63" s="13" t="s">
        <v>86</v>
      </c>
      <c r="F63" s="10" t="s">
        <v>9</v>
      </c>
    </row>
    <row r="64" spans="1:6">
      <c r="A64" s="80" t="s">
        <v>3</v>
      </c>
      <c r="B64" s="81"/>
      <c r="C64" s="33">
        <v>285100</v>
      </c>
      <c r="D64" s="69">
        <v>280100</v>
      </c>
      <c r="E64" s="16">
        <f t="shared" ref="E64:E66" si="3">D64-C64</f>
        <v>-5000</v>
      </c>
      <c r="F64" s="17"/>
    </row>
    <row r="65" spans="1:6">
      <c r="A65" s="80" t="s">
        <v>23</v>
      </c>
      <c r="B65" s="81"/>
      <c r="C65" s="33">
        <v>0</v>
      </c>
      <c r="D65" s="69">
        <v>48545</v>
      </c>
      <c r="E65" s="16">
        <f t="shared" si="3"/>
        <v>48545</v>
      </c>
      <c r="F65" s="17"/>
    </row>
    <row r="66" spans="1:6">
      <c r="A66" s="80" t="s">
        <v>86</v>
      </c>
      <c r="B66" s="81"/>
      <c r="C66" s="33">
        <v>285100</v>
      </c>
      <c r="D66" s="69">
        <f>D64-D65</f>
        <v>231555</v>
      </c>
      <c r="E66" s="16">
        <f t="shared" si="3"/>
        <v>-53545</v>
      </c>
      <c r="F66" s="17"/>
    </row>
    <row r="67" spans="1:6">
      <c r="A67" s="111" t="s">
        <v>95</v>
      </c>
      <c r="B67" s="112"/>
      <c r="C67" s="112"/>
      <c r="D67" s="112"/>
      <c r="E67" s="112"/>
      <c r="F67" s="112"/>
    </row>
  </sheetData>
  <mergeCells count="61">
    <mergeCell ref="A64:B64"/>
    <mergeCell ref="A65:B65"/>
    <mergeCell ref="A66:B66"/>
    <mergeCell ref="A67:F67"/>
    <mergeCell ref="F7:F9"/>
    <mergeCell ref="F60:F61"/>
    <mergeCell ref="A59:B59"/>
    <mergeCell ref="A60:B60"/>
    <mergeCell ref="A61:B61"/>
    <mergeCell ref="A62:F62"/>
    <mergeCell ref="A63:B63"/>
    <mergeCell ref="A54:B54"/>
    <mergeCell ref="A55:B55"/>
    <mergeCell ref="A56:B56"/>
    <mergeCell ref="A57:B57"/>
    <mergeCell ref="A58:F58"/>
    <mergeCell ref="A48:B48"/>
    <mergeCell ref="A50:F50"/>
    <mergeCell ref="A51:B51"/>
    <mergeCell ref="A52:B52"/>
    <mergeCell ref="A53:B53"/>
    <mergeCell ref="A40:B40"/>
    <mergeCell ref="A43:B43"/>
    <mergeCell ref="A44:B44"/>
    <mergeCell ref="A45:B45"/>
    <mergeCell ref="A46:B46"/>
    <mergeCell ref="A35:B35"/>
    <mergeCell ref="A36:B36"/>
    <mergeCell ref="A37:B37"/>
    <mergeCell ref="A38:B38"/>
    <mergeCell ref="A39:B39"/>
    <mergeCell ref="A30:B30"/>
    <mergeCell ref="A31:B31"/>
    <mergeCell ref="A32:B32"/>
    <mergeCell ref="A33:B33"/>
    <mergeCell ref="A34:B34"/>
    <mergeCell ref="A25:B25"/>
    <mergeCell ref="A26:B26"/>
    <mergeCell ref="A27:B27"/>
    <mergeCell ref="A28:B28"/>
    <mergeCell ref="A29:B29"/>
    <mergeCell ref="A20:B20"/>
    <mergeCell ref="A21:B21"/>
    <mergeCell ref="A22:B22"/>
    <mergeCell ref="A23:B23"/>
    <mergeCell ref="A24:B24"/>
    <mergeCell ref="A13:B13"/>
    <mergeCell ref="A16:B16"/>
    <mergeCell ref="A17:B17"/>
    <mergeCell ref="A18:B18"/>
    <mergeCell ref="A19:B19"/>
    <mergeCell ref="A8:B8"/>
    <mergeCell ref="A9:B9"/>
    <mergeCell ref="A10:B10"/>
    <mergeCell ref="A11:B11"/>
    <mergeCell ref="A12:B12"/>
    <mergeCell ref="A1:F1"/>
    <mergeCell ref="A2:F2"/>
    <mergeCell ref="A5:B5"/>
    <mergeCell ref="A6:B6"/>
    <mergeCell ref="A7:B7"/>
  </mergeCells>
  <phoneticPr fontId="9"/>
  <pageMargins left="0.7" right="0.7" top="0.75" bottom="0.75" header="0.3" footer="0.3"/>
  <pageSetup paperSize="9" scale="91" fitToWidth="0" orientation="portrait" r:id="rId1"/>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115" zoomScaleNormal="115" workbookViewId="0">
      <selection activeCell="A2" sqref="A2:F2"/>
    </sheetView>
  </sheetViews>
  <sheetFormatPr defaultColWidth="9" defaultRowHeight="13.5"/>
  <cols>
    <col min="1" max="2" width="9" style="2"/>
    <col min="3" max="4" width="15.125" style="3" customWidth="1"/>
    <col min="5" max="5" width="15.125" style="4" customWidth="1"/>
    <col min="6" max="6" width="24.75" style="2" customWidth="1"/>
    <col min="7" max="16384" width="9" style="2"/>
  </cols>
  <sheetData>
    <row r="1" spans="1:9">
      <c r="F1" s="76"/>
    </row>
    <row r="2" spans="1:9">
      <c r="A2" s="100" t="s">
        <v>96</v>
      </c>
      <c r="B2" s="100"/>
      <c r="C2" s="100"/>
      <c r="D2" s="100"/>
      <c r="E2" s="100"/>
      <c r="F2" s="100"/>
    </row>
    <row r="3" spans="1:9">
      <c r="A3" s="78" t="s">
        <v>1</v>
      </c>
      <c r="B3" s="78"/>
      <c r="C3" s="78"/>
      <c r="D3" s="78"/>
      <c r="E3" s="78"/>
      <c r="F3" s="78"/>
    </row>
    <row r="4" spans="1:9">
      <c r="A4" s="5" t="s">
        <v>2</v>
      </c>
      <c r="B4" s="5"/>
      <c r="C4" s="5"/>
      <c r="D4" s="5"/>
      <c r="E4" s="6"/>
      <c r="F4" s="5"/>
    </row>
    <row r="5" spans="1:9">
      <c r="A5" s="7" t="s">
        <v>3</v>
      </c>
      <c r="B5" s="7"/>
      <c r="C5" s="8" t="s">
        <v>4</v>
      </c>
      <c r="D5" s="8" t="s">
        <v>4</v>
      </c>
      <c r="E5" s="9"/>
      <c r="F5" s="7"/>
    </row>
    <row r="6" spans="1:9">
      <c r="A6" s="79" t="s">
        <v>5</v>
      </c>
      <c r="B6" s="79"/>
      <c r="C6" s="11" t="s">
        <v>6</v>
      </c>
      <c r="D6" s="12" t="s">
        <v>7</v>
      </c>
      <c r="E6" s="13" t="s">
        <v>8</v>
      </c>
      <c r="F6" s="10" t="s">
        <v>9</v>
      </c>
      <c r="I6" s="2" t="s">
        <v>10</v>
      </c>
    </row>
    <row r="7" spans="1:9">
      <c r="A7" s="80" t="s">
        <v>11</v>
      </c>
      <c r="B7" s="81"/>
      <c r="C7" s="14">
        <v>495005</v>
      </c>
      <c r="D7" s="15">
        <v>1307281</v>
      </c>
      <c r="E7" s="16">
        <f>D7-C7</f>
        <v>812276</v>
      </c>
      <c r="F7" s="17"/>
    </row>
    <row r="8" spans="1:9">
      <c r="A8" s="82" t="s">
        <v>12</v>
      </c>
      <c r="B8" s="82"/>
      <c r="C8" s="18">
        <v>1400000</v>
      </c>
      <c r="D8" s="15">
        <v>2000000</v>
      </c>
      <c r="E8" s="16">
        <f t="shared" ref="E8:E15" si="0">D8-C8</f>
        <v>600000</v>
      </c>
      <c r="F8" s="83" t="s">
        <v>97</v>
      </c>
    </row>
    <row r="9" spans="1:9">
      <c r="A9" s="86" t="s">
        <v>14</v>
      </c>
      <c r="B9" s="87"/>
      <c r="C9" s="19">
        <v>1350000</v>
      </c>
      <c r="D9" s="20">
        <v>1950000</v>
      </c>
      <c r="E9" s="21">
        <f t="shared" si="0"/>
        <v>600000</v>
      </c>
      <c r="F9" s="84"/>
    </row>
    <row r="10" spans="1:9">
      <c r="A10" s="86" t="s">
        <v>15</v>
      </c>
      <c r="B10" s="87"/>
      <c r="C10" s="19">
        <v>50000</v>
      </c>
      <c r="D10" s="20">
        <v>50000</v>
      </c>
      <c r="E10" s="21">
        <f t="shared" si="0"/>
        <v>0</v>
      </c>
      <c r="F10" s="85"/>
    </row>
    <row r="11" spans="1:9">
      <c r="A11" s="82" t="s">
        <v>16</v>
      </c>
      <c r="B11" s="82"/>
      <c r="C11" s="18">
        <v>10000</v>
      </c>
      <c r="D11" s="15">
        <v>10000</v>
      </c>
      <c r="E11" s="16">
        <f t="shared" si="0"/>
        <v>0</v>
      </c>
      <c r="F11" s="17"/>
    </row>
    <row r="12" spans="1:9">
      <c r="A12" s="86" t="s">
        <v>17</v>
      </c>
      <c r="B12" s="87"/>
      <c r="C12" s="22">
        <v>9900</v>
      </c>
      <c r="D12" s="23">
        <v>9900</v>
      </c>
      <c r="E12" s="21">
        <f t="shared" si="0"/>
        <v>0</v>
      </c>
      <c r="F12" s="17"/>
    </row>
    <row r="13" spans="1:9">
      <c r="A13" s="86" t="s">
        <v>18</v>
      </c>
      <c r="B13" s="87"/>
      <c r="C13" s="19">
        <v>100</v>
      </c>
      <c r="D13" s="20">
        <v>100</v>
      </c>
      <c r="E13" s="21">
        <f t="shared" si="0"/>
        <v>0</v>
      </c>
      <c r="F13" s="17"/>
    </row>
    <row r="14" spans="1:9">
      <c r="A14" s="80" t="s">
        <v>19</v>
      </c>
      <c r="B14" s="81"/>
      <c r="C14" s="19">
        <v>0</v>
      </c>
      <c r="D14" s="20">
        <v>231555</v>
      </c>
      <c r="E14" s="16">
        <f t="shared" si="0"/>
        <v>231555</v>
      </c>
      <c r="F14" s="24" t="s">
        <v>20</v>
      </c>
    </row>
    <row r="15" spans="1:9">
      <c r="A15" s="82" t="s">
        <v>21</v>
      </c>
      <c r="B15" s="82"/>
      <c r="C15" s="18">
        <v>1905005</v>
      </c>
      <c r="D15" s="15">
        <v>3548836</v>
      </c>
      <c r="E15" s="16">
        <f t="shared" si="0"/>
        <v>1643831</v>
      </c>
      <c r="F15" s="17"/>
    </row>
    <row r="16" spans="1:9" ht="12.75" customHeight="1">
      <c r="A16" s="25"/>
      <c r="B16" s="25"/>
      <c r="C16" s="26" t="s">
        <v>22</v>
      </c>
      <c r="D16" s="27"/>
      <c r="E16" s="28"/>
      <c r="F16" s="29"/>
    </row>
    <row r="17" spans="1:6">
      <c r="A17" s="30" t="s">
        <v>23</v>
      </c>
      <c r="B17" s="30"/>
      <c r="C17" s="30"/>
      <c r="D17" s="30"/>
      <c r="E17" s="31" t="s">
        <v>4</v>
      </c>
      <c r="F17" s="30"/>
    </row>
    <row r="18" spans="1:6">
      <c r="A18" s="79" t="s">
        <v>5</v>
      </c>
      <c r="B18" s="79"/>
      <c r="C18" s="11" t="s">
        <v>6</v>
      </c>
      <c r="D18" s="12" t="s">
        <v>7</v>
      </c>
      <c r="E18" s="13" t="s">
        <v>8</v>
      </c>
      <c r="F18" s="10" t="s">
        <v>9</v>
      </c>
    </row>
    <row r="19" spans="1:6">
      <c r="A19" s="80" t="s">
        <v>24</v>
      </c>
      <c r="B19" s="81"/>
      <c r="C19" s="32">
        <v>320000</v>
      </c>
      <c r="D19" s="15">
        <f>SUM(D20:D24)</f>
        <v>545000</v>
      </c>
      <c r="E19" s="16">
        <f t="shared" ref="E19:E43" si="1">D19-C19</f>
        <v>225000</v>
      </c>
      <c r="F19" s="17"/>
    </row>
    <row r="20" spans="1:6">
      <c r="A20" s="88" t="s">
        <v>25</v>
      </c>
      <c r="B20" s="88"/>
      <c r="C20" s="33">
        <v>10000</v>
      </c>
      <c r="D20" s="20">
        <v>5000</v>
      </c>
      <c r="E20" s="21">
        <f t="shared" si="1"/>
        <v>-5000</v>
      </c>
      <c r="F20" s="17"/>
    </row>
    <row r="21" spans="1:6" ht="22.9" customHeight="1">
      <c r="A21" s="88" t="s">
        <v>26</v>
      </c>
      <c r="B21" s="88"/>
      <c r="C21" s="33">
        <v>200000</v>
      </c>
      <c r="D21" s="20">
        <v>400000</v>
      </c>
      <c r="E21" s="21">
        <f t="shared" si="1"/>
        <v>200000</v>
      </c>
      <c r="F21" s="34" t="s">
        <v>98</v>
      </c>
    </row>
    <row r="22" spans="1:6">
      <c r="A22" s="88" t="s">
        <v>28</v>
      </c>
      <c r="B22" s="88"/>
      <c r="C22" s="33">
        <v>50000</v>
      </c>
      <c r="D22" s="20">
        <v>30000</v>
      </c>
      <c r="E22" s="21">
        <f t="shared" si="1"/>
        <v>-20000</v>
      </c>
      <c r="F22" s="35" t="s">
        <v>29</v>
      </c>
    </row>
    <row r="23" spans="1:6">
      <c r="A23" s="86" t="s">
        <v>30</v>
      </c>
      <c r="B23" s="87"/>
      <c r="C23" s="33">
        <v>10000</v>
      </c>
      <c r="D23" s="20">
        <v>10000</v>
      </c>
      <c r="E23" s="21">
        <f t="shared" si="1"/>
        <v>0</v>
      </c>
      <c r="F23" s="17" t="s">
        <v>31</v>
      </c>
    </row>
    <row r="24" spans="1:6">
      <c r="A24" s="86" t="s">
        <v>32</v>
      </c>
      <c r="B24" s="87"/>
      <c r="C24" s="33">
        <v>50000</v>
      </c>
      <c r="D24" s="20">
        <v>100000</v>
      </c>
      <c r="E24" s="21">
        <f t="shared" si="1"/>
        <v>50000</v>
      </c>
      <c r="F24" s="35" t="s">
        <v>33</v>
      </c>
    </row>
    <row r="25" spans="1:6">
      <c r="A25" s="82" t="s">
        <v>34</v>
      </c>
      <c r="B25" s="82"/>
      <c r="C25" s="32">
        <v>760000</v>
      </c>
      <c r="D25" s="15">
        <f>SUM(D26:D30)</f>
        <v>1060000</v>
      </c>
      <c r="E25" s="16">
        <f t="shared" si="1"/>
        <v>300000</v>
      </c>
      <c r="F25" s="17"/>
    </row>
    <row r="26" spans="1:6">
      <c r="A26" s="88" t="s">
        <v>35</v>
      </c>
      <c r="B26" s="88"/>
      <c r="C26" s="33">
        <v>300000</v>
      </c>
      <c r="D26" s="20">
        <v>300000</v>
      </c>
      <c r="E26" s="21">
        <f t="shared" si="1"/>
        <v>0</v>
      </c>
      <c r="F26" s="17" t="s">
        <v>36</v>
      </c>
    </row>
    <row r="27" spans="1:6">
      <c r="A27" s="88" t="s">
        <v>37</v>
      </c>
      <c r="B27" s="88"/>
      <c r="C27" s="33">
        <v>100000</v>
      </c>
      <c r="D27" s="20">
        <v>100000</v>
      </c>
      <c r="E27" s="21">
        <f t="shared" si="1"/>
        <v>0</v>
      </c>
      <c r="F27" s="17" t="s">
        <v>38</v>
      </c>
    </row>
    <row r="28" spans="1:6">
      <c r="A28" s="88" t="s">
        <v>39</v>
      </c>
      <c r="B28" s="88"/>
      <c r="C28" s="33">
        <v>100000</v>
      </c>
      <c r="D28" s="20">
        <v>300000</v>
      </c>
      <c r="E28" s="21">
        <f t="shared" si="1"/>
        <v>200000</v>
      </c>
      <c r="F28" s="17" t="s">
        <v>40</v>
      </c>
    </row>
    <row r="29" spans="1:6">
      <c r="A29" s="88" t="s">
        <v>41</v>
      </c>
      <c r="B29" s="88"/>
      <c r="C29" s="33">
        <v>250000</v>
      </c>
      <c r="D29" s="20">
        <v>350000</v>
      </c>
      <c r="E29" s="21">
        <f t="shared" si="1"/>
        <v>100000</v>
      </c>
      <c r="F29" s="17" t="s">
        <v>42</v>
      </c>
    </row>
    <row r="30" spans="1:6">
      <c r="A30" s="86" t="s">
        <v>43</v>
      </c>
      <c r="B30" s="87"/>
      <c r="C30" s="33">
        <v>10000</v>
      </c>
      <c r="D30" s="20">
        <v>10000</v>
      </c>
      <c r="E30" s="21">
        <f t="shared" si="1"/>
        <v>0</v>
      </c>
      <c r="F30" s="17"/>
    </row>
    <row r="31" spans="1:6">
      <c r="A31" s="82" t="s">
        <v>44</v>
      </c>
      <c r="B31" s="82"/>
      <c r="C31" s="32">
        <v>775000</v>
      </c>
      <c r="D31" s="15">
        <f>SUM(D32:D39)</f>
        <v>950000</v>
      </c>
      <c r="E31" s="16">
        <f t="shared" si="1"/>
        <v>175000</v>
      </c>
      <c r="F31" s="17"/>
    </row>
    <row r="32" spans="1:6">
      <c r="A32" s="88" t="s">
        <v>45</v>
      </c>
      <c r="B32" s="88"/>
      <c r="C32" s="33">
        <v>25000</v>
      </c>
      <c r="D32" s="20">
        <v>10000</v>
      </c>
      <c r="E32" s="21">
        <f t="shared" si="1"/>
        <v>-15000</v>
      </c>
      <c r="F32" s="35" t="s">
        <v>46</v>
      </c>
    </row>
    <row r="33" spans="1:6">
      <c r="A33" s="88" t="s">
        <v>47</v>
      </c>
      <c r="B33" s="88"/>
      <c r="C33" s="33">
        <v>100000</v>
      </c>
      <c r="D33" s="20">
        <v>0</v>
      </c>
      <c r="E33" s="21">
        <f t="shared" si="1"/>
        <v>-100000</v>
      </c>
      <c r="F33" s="35" t="s">
        <v>48</v>
      </c>
    </row>
    <row r="34" spans="1:6">
      <c r="A34" s="88" t="s">
        <v>49</v>
      </c>
      <c r="B34" s="88"/>
      <c r="C34" s="33">
        <v>270000</v>
      </c>
      <c r="D34" s="20">
        <v>400000</v>
      </c>
      <c r="E34" s="21">
        <f t="shared" si="1"/>
        <v>130000</v>
      </c>
      <c r="F34" s="35" t="s">
        <v>50</v>
      </c>
    </row>
    <row r="35" spans="1:6">
      <c r="A35" s="80" t="s">
        <v>51</v>
      </c>
      <c r="B35" s="81"/>
      <c r="C35" s="33">
        <v>150000</v>
      </c>
      <c r="D35" s="20">
        <v>200000</v>
      </c>
      <c r="E35" s="21">
        <f t="shared" si="1"/>
        <v>50000</v>
      </c>
      <c r="F35" s="35" t="s">
        <v>52</v>
      </c>
    </row>
    <row r="36" spans="1:6">
      <c r="A36" s="89" t="s">
        <v>53</v>
      </c>
      <c r="B36" s="89"/>
      <c r="C36" s="33">
        <v>0</v>
      </c>
      <c r="D36" s="20">
        <v>200000</v>
      </c>
      <c r="E36" s="21">
        <f t="shared" si="1"/>
        <v>200000</v>
      </c>
      <c r="F36" s="35" t="s">
        <v>99</v>
      </c>
    </row>
    <row r="37" spans="1:6">
      <c r="A37" s="88" t="s">
        <v>54</v>
      </c>
      <c r="B37" s="88"/>
      <c r="C37" s="36">
        <v>100000</v>
      </c>
      <c r="D37" s="20">
        <v>100000</v>
      </c>
      <c r="E37" s="21">
        <f t="shared" si="1"/>
        <v>0</v>
      </c>
      <c r="F37" s="35" t="s">
        <v>55</v>
      </c>
    </row>
    <row r="38" spans="1:6">
      <c r="A38" s="90" t="s">
        <v>56</v>
      </c>
      <c r="B38" s="91"/>
      <c r="C38" s="96">
        <v>130000</v>
      </c>
      <c r="D38" s="115">
        <v>40000</v>
      </c>
      <c r="E38" s="38">
        <f t="shared" si="1"/>
        <v>-90000</v>
      </c>
      <c r="F38" s="39"/>
    </row>
    <row r="39" spans="1:6">
      <c r="A39" s="92" t="s">
        <v>57</v>
      </c>
      <c r="B39" s="93"/>
      <c r="C39" s="97"/>
      <c r="D39" s="116"/>
      <c r="E39" s="41" t="s">
        <v>4</v>
      </c>
      <c r="F39" s="42"/>
    </row>
    <row r="40" spans="1:6">
      <c r="A40" s="80" t="s">
        <v>58</v>
      </c>
      <c r="B40" s="81"/>
      <c r="C40" s="40">
        <v>0</v>
      </c>
      <c r="D40" s="20">
        <v>50000</v>
      </c>
      <c r="E40" s="21">
        <f t="shared" si="1"/>
        <v>50000</v>
      </c>
      <c r="F40" s="35"/>
    </row>
    <row r="41" spans="1:6">
      <c r="A41" s="80" t="s">
        <v>59</v>
      </c>
      <c r="B41" s="81"/>
      <c r="C41" s="43">
        <v>30000</v>
      </c>
      <c r="D41" s="15">
        <v>30000</v>
      </c>
      <c r="E41" s="16">
        <f t="shared" si="1"/>
        <v>0</v>
      </c>
      <c r="F41" s="35" t="s">
        <v>4</v>
      </c>
    </row>
    <row r="42" spans="1:6">
      <c r="A42" s="82" t="s">
        <v>60</v>
      </c>
      <c r="B42" s="82"/>
      <c r="C42" s="32">
        <v>20005</v>
      </c>
      <c r="D42" s="15">
        <v>963836</v>
      </c>
      <c r="E42" s="16">
        <f t="shared" si="1"/>
        <v>943831</v>
      </c>
      <c r="F42" s="24" t="s">
        <v>61</v>
      </c>
    </row>
    <row r="43" spans="1:6">
      <c r="A43" s="82" t="s">
        <v>21</v>
      </c>
      <c r="B43" s="82"/>
      <c r="C43" s="32">
        <v>1905005</v>
      </c>
      <c r="D43" s="15">
        <v>3548836</v>
      </c>
      <c r="E43" s="16">
        <f t="shared" si="1"/>
        <v>1643831</v>
      </c>
      <c r="F43" s="17" t="s">
        <v>4</v>
      </c>
    </row>
    <row r="44" spans="1:6" ht="14.25" customHeight="1">
      <c r="A44" s="25"/>
      <c r="B44" s="25"/>
      <c r="C44" s="27" t="s">
        <v>4</v>
      </c>
      <c r="D44" s="44" t="s">
        <v>4</v>
      </c>
      <c r="E44" s="28"/>
      <c r="F44" s="29" t="s">
        <v>4</v>
      </c>
    </row>
    <row r="45" spans="1:6">
      <c r="A45" s="30" t="s">
        <v>62</v>
      </c>
      <c r="B45" s="30"/>
      <c r="C45" s="30"/>
      <c r="D45" s="45"/>
      <c r="E45" s="31"/>
      <c r="F45" s="30"/>
    </row>
    <row r="46" spans="1:6">
      <c r="A46" s="79" t="s">
        <v>5</v>
      </c>
      <c r="B46" s="79"/>
      <c r="C46" s="11" t="s">
        <v>6</v>
      </c>
      <c r="D46" s="12" t="s">
        <v>7</v>
      </c>
      <c r="E46" s="13" t="s">
        <v>8</v>
      </c>
      <c r="F46" s="10" t="s">
        <v>9</v>
      </c>
    </row>
    <row r="47" spans="1:6">
      <c r="A47" s="82" t="s">
        <v>3</v>
      </c>
      <c r="B47" s="82"/>
      <c r="C47" s="46">
        <v>1905005</v>
      </c>
      <c r="D47" s="15">
        <v>3548836</v>
      </c>
      <c r="E47" s="47">
        <f>D47-C47</f>
        <v>1643831</v>
      </c>
      <c r="F47" s="48" t="s">
        <v>4</v>
      </c>
    </row>
    <row r="48" spans="1:6">
      <c r="A48" s="82" t="s">
        <v>23</v>
      </c>
      <c r="B48" s="82"/>
      <c r="C48" s="46">
        <v>1905005</v>
      </c>
      <c r="D48" s="15">
        <v>3548836</v>
      </c>
      <c r="E48" s="47">
        <f t="shared" ref="E48:E49" si="2">D48-C48</f>
        <v>1643831</v>
      </c>
      <c r="F48" s="17"/>
    </row>
    <row r="49" spans="1:6">
      <c r="A49" s="82" t="s">
        <v>63</v>
      </c>
      <c r="B49" s="82"/>
      <c r="C49" s="46">
        <f>C47-C48</f>
        <v>0</v>
      </c>
      <c r="D49" s="15">
        <f>D47-D48</f>
        <v>0</v>
      </c>
      <c r="E49" s="47">
        <f t="shared" si="2"/>
        <v>0</v>
      </c>
      <c r="F49" s="17"/>
    </row>
    <row r="50" spans="1:6" ht="7.5" customHeight="1">
      <c r="A50" s="49"/>
      <c r="B50" s="49"/>
      <c r="C50" s="50"/>
      <c r="D50" s="50"/>
      <c r="E50" s="51"/>
      <c r="F50" s="52"/>
    </row>
    <row r="51" spans="1:6" ht="13.15" customHeight="1">
      <c r="A51" s="94"/>
      <c r="B51" s="94"/>
      <c r="C51" s="94"/>
      <c r="D51" s="94"/>
      <c r="E51" s="94"/>
      <c r="F51" s="94"/>
    </row>
    <row r="52" spans="1:6">
      <c r="A52" s="94"/>
      <c r="B52" s="94"/>
      <c r="C52" s="94"/>
      <c r="D52" s="94"/>
      <c r="E52" s="94"/>
      <c r="F52" s="94"/>
    </row>
    <row r="53" spans="1:6">
      <c r="A53" s="95"/>
      <c r="B53" s="95"/>
      <c r="C53" s="95"/>
      <c r="D53" s="95"/>
      <c r="E53" s="95"/>
      <c r="F53" s="95"/>
    </row>
    <row r="54" spans="1:6" s="94" customFormat="1" ht="13.15" customHeight="1"/>
    <row r="55" spans="1:6" s="1" customFormat="1" ht="13.15" customHeight="1">
      <c r="A55" s="94"/>
      <c r="B55" s="94"/>
      <c r="C55" s="94"/>
      <c r="D55" s="94"/>
      <c r="E55" s="94"/>
      <c r="F55" s="94"/>
    </row>
    <row r="56" spans="1:6" ht="13.15" customHeight="1">
      <c r="A56" s="94"/>
      <c r="B56" s="94"/>
      <c r="C56" s="94"/>
      <c r="D56" s="94"/>
      <c r="E56" s="94"/>
      <c r="F56" s="94"/>
    </row>
    <row r="57" spans="1:6" ht="13.15" customHeight="1">
      <c r="A57" s="94"/>
      <c r="B57" s="94"/>
      <c r="C57" s="94"/>
      <c r="D57" s="94"/>
      <c r="E57" s="94"/>
      <c r="F57" s="94"/>
    </row>
    <row r="58" spans="1:6" ht="27" customHeight="1">
      <c r="A58" s="94"/>
      <c r="B58" s="94"/>
      <c r="C58" s="94"/>
      <c r="D58" s="94"/>
      <c r="E58" s="94"/>
      <c r="F58" s="94"/>
    </row>
    <row r="59" spans="1:6">
      <c r="A59" s="94"/>
      <c r="B59" s="94"/>
      <c r="C59" s="94"/>
      <c r="D59" s="94"/>
      <c r="E59" s="94"/>
      <c r="F59" s="94"/>
    </row>
    <row r="60" spans="1:6">
      <c r="A60" s="94"/>
      <c r="B60" s="94"/>
      <c r="C60" s="94"/>
      <c r="D60" s="94"/>
      <c r="E60" s="94"/>
      <c r="F60" s="94"/>
    </row>
    <row r="61" spans="1:6">
      <c r="A61" s="94"/>
      <c r="B61" s="94"/>
      <c r="C61" s="94"/>
      <c r="D61" s="94"/>
      <c r="E61" s="94"/>
      <c r="F61" s="94"/>
    </row>
    <row r="62" spans="1:6" ht="39.6" customHeight="1">
      <c r="A62" s="94"/>
      <c r="B62" s="94"/>
      <c r="C62" s="94"/>
      <c r="D62" s="94"/>
      <c r="E62" s="94"/>
      <c r="F62" s="94"/>
    </row>
    <row r="63" spans="1:6" ht="44.45" customHeight="1">
      <c r="A63" s="94"/>
      <c r="B63" s="94"/>
      <c r="C63" s="94"/>
      <c r="D63" s="94"/>
      <c r="E63" s="94"/>
      <c r="F63" s="94"/>
    </row>
    <row r="64" spans="1:6">
      <c r="A64" s="94"/>
      <c r="B64" s="94"/>
      <c r="C64" s="94"/>
      <c r="D64" s="94"/>
      <c r="E64" s="94"/>
      <c r="F64" s="94"/>
    </row>
    <row r="65" spans="1:6">
      <c r="A65" s="94"/>
      <c r="B65" s="94"/>
      <c r="C65" s="94"/>
      <c r="D65" s="94"/>
      <c r="E65" s="94"/>
      <c r="F65" s="94"/>
    </row>
    <row r="66" spans="1:6">
      <c r="A66" s="94"/>
      <c r="B66" s="94"/>
      <c r="C66" s="94"/>
      <c r="D66" s="94"/>
      <c r="E66" s="94"/>
      <c r="F66" s="94"/>
    </row>
    <row r="67" spans="1:6">
      <c r="A67" s="94"/>
      <c r="B67" s="94"/>
      <c r="C67" s="94"/>
      <c r="D67" s="94"/>
      <c r="E67" s="94"/>
      <c r="F67" s="94"/>
    </row>
    <row r="68" spans="1:6">
      <c r="A68" s="94"/>
      <c r="B68" s="94"/>
      <c r="C68" s="94"/>
      <c r="D68" s="94"/>
      <c r="E68" s="94"/>
      <c r="F68" s="94"/>
    </row>
  </sheetData>
  <mergeCells count="63">
    <mergeCell ref="C38:C39"/>
    <mergeCell ref="D38:D39"/>
    <mergeCell ref="F8:F10"/>
    <mergeCell ref="A64:F64"/>
    <mergeCell ref="A65:F65"/>
    <mergeCell ref="A54:XFD54"/>
    <mergeCell ref="A55:F55"/>
    <mergeCell ref="A56:F56"/>
    <mergeCell ref="A57:F57"/>
    <mergeCell ref="A58:F58"/>
    <mergeCell ref="A48:B48"/>
    <mergeCell ref="A49:B49"/>
    <mergeCell ref="A51:F51"/>
    <mergeCell ref="A52:F52"/>
    <mergeCell ref="A53:F53"/>
    <mergeCell ref="A41:B41"/>
    <mergeCell ref="A66:F66"/>
    <mergeCell ref="A67:F67"/>
    <mergeCell ref="A68:F68"/>
    <mergeCell ref="A59:F59"/>
    <mergeCell ref="A60:F60"/>
    <mergeCell ref="A61:F61"/>
    <mergeCell ref="A62:F62"/>
    <mergeCell ref="A63:F63"/>
    <mergeCell ref="A42:B42"/>
    <mergeCell ref="A43:B43"/>
    <mergeCell ref="A46:B46"/>
    <mergeCell ref="A47:B47"/>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4:B14"/>
    <mergeCell ref="A15:B15"/>
    <mergeCell ref="A18:B18"/>
    <mergeCell ref="A19:B19"/>
    <mergeCell ref="A20:B20"/>
    <mergeCell ref="A9:B9"/>
    <mergeCell ref="A10:B10"/>
    <mergeCell ref="A11:B11"/>
    <mergeCell ref="A12:B12"/>
    <mergeCell ref="A13:B13"/>
    <mergeCell ref="A2:F2"/>
    <mergeCell ref="A3:F3"/>
    <mergeCell ref="A6:B6"/>
    <mergeCell ref="A7:B7"/>
    <mergeCell ref="A8:B8"/>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2022年度予算・８０人想定</vt:lpstr>
      <vt:lpstr>2021決算案</vt:lpstr>
      <vt:lpstr>2022年予算・100人想定</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wako</cp:lastModifiedBy>
  <cp:lastPrinted>2021-09-13T02:17:27Z</cp:lastPrinted>
  <dcterms:created xsi:type="dcterms:W3CDTF">2014-07-28T23:26:00Z</dcterms:created>
  <dcterms:modified xsi:type="dcterms:W3CDTF">2021-10-25T04:36:28Z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